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nm.Print_Area" localSheetId="0">'Лист1'!$A$1:$AE$45</definedName>
    <definedName name="_xlnm.Print_Area" localSheetId="3">'Лист3'!$A$1:$BD$47</definedName>
  </definedNames>
  <calcPr fullCalcOnLoad="1"/>
</workbook>
</file>

<file path=xl/sharedStrings.xml><?xml version="1.0" encoding="utf-8"?>
<sst xmlns="http://schemas.openxmlformats.org/spreadsheetml/2006/main" count="341" uniqueCount="96">
  <si>
    <t>Наименование</t>
  </si>
  <si>
    <t>Яровой сев, всего</t>
  </si>
  <si>
    <t>Яровые зерновые культуры</t>
  </si>
  <si>
    <t>Масличные</t>
  </si>
  <si>
    <t>всего</t>
  </si>
  <si>
    <t>в т.ч. прогноз  по культурам</t>
  </si>
  <si>
    <t>рапс</t>
  </si>
  <si>
    <t>горчица</t>
  </si>
  <si>
    <t>пшеница</t>
  </si>
  <si>
    <t>ячмень</t>
  </si>
  <si>
    <t>овес</t>
  </si>
  <si>
    <t>зернобобовые</t>
  </si>
  <si>
    <t>Картофель</t>
  </si>
  <si>
    <t>Овощи</t>
  </si>
  <si>
    <t>Кормовые культуры</t>
  </si>
  <si>
    <t>Однолетние травы</t>
  </si>
  <si>
    <t>Плюс/минус</t>
  </si>
  <si>
    <t>плюс/минус</t>
  </si>
  <si>
    <t>плюс/    минус</t>
  </si>
  <si>
    <t>Плюс/     минус</t>
  </si>
  <si>
    <t>Прочие</t>
  </si>
  <si>
    <t>Капуста</t>
  </si>
  <si>
    <t>Морковь</t>
  </si>
  <si>
    <t>Свекла</t>
  </si>
  <si>
    <t>Лук</t>
  </si>
  <si>
    <t>Многолетних трав прошлых лет</t>
  </si>
  <si>
    <t>Кукуруза</t>
  </si>
  <si>
    <t>беспокровные травы</t>
  </si>
  <si>
    <t>силосные</t>
  </si>
  <si>
    <t>Всего зерновых культур</t>
  </si>
  <si>
    <t>Озимые зерновые всего</t>
  </si>
  <si>
    <t>Озимые культуры на зеленый корм</t>
  </si>
  <si>
    <t>БАЛАШИХИНСКИЙ</t>
  </si>
  <si>
    <t>ВОЛОКОЛАМСКИЙ</t>
  </si>
  <si>
    <t>ВОСКРЕСЕНСКИЙ</t>
  </si>
  <si>
    <t>ДМИТРОВСКИЙ</t>
  </si>
  <si>
    <t>ДОМОДЕДОВСКИЙ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</si>
  <si>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</si>
  <si>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</si>
  <si>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</si>
  <si>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</si>
  <si>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</si>
  <si>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</si>
  <si>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ЛЕНИНСКИЙ</t>
  </si>
  <si>
    <t>ЛОТОШИНСКИЙ</t>
  </si>
  <si>
    <t>ЛУХОВИЦКИЙ</t>
  </si>
  <si>
    <t>МОЖАЙСКИЙ</t>
  </si>
  <si>
    <t>МЫТИЩИНСКИЙ</t>
  </si>
  <si>
    <t>НАРО-ФОМИНСКИЙ</t>
  </si>
  <si>
    <t>НОГИНСКИЙ</t>
  </si>
  <si>
    <t>ОДИНЦОВСКИЙ</t>
  </si>
  <si>
    <t xml:space="preserve">ОЗЕРСКИЙ </t>
  </si>
  <si>
    <t xml:space="preserve">ОРЕХОВО-ЗУЕВСК   </t>
  </si>
  <si>
    <t>П-ПОСАДСКИЙ</t>
  </si>
  <si>
    <t>ПОДОЛЬСКИЙ</t>
  </si>
  <si>
    <t xml:space="preserve">ПУШКИНСКИЙ </t>
  </si>
  <si>
    <t xml:space="preserve">РАМЕНСКИЙ  </t>
  </si>
  <si>
    <t>РУЗСКИЙ</t>
  </si>
  <si>
    <t>СЕРГИЕВО-ПОСАД</t>
  </si>
  <si>
    <t xml:space="preserve">СЕРЕБРЯНО-ПРУД </t>
  </si>
  <si>
    <t xml:space="preserve">СЕРПУХОВСКОЙ </t>
  </si>
  <si>
    <t>СОЛНЕЧНОГОРСК.</t>
  </si>
  <si>
    <t xml:space="preserve">СТУПИНСКИЙ </t>
  </si>
  <si>
    <t xml:space="preserve">ТАЛДОМСКИЙ </t>
  </si>
  <si>
    <t>ЧЕХОВСКИЙ</t>
  </si>
  <si>
    <t>ШАТУРСКИЙ</t>
  </si>
  <si>
    <t xml:space="preserve">ШАХОВСКОЙ </t>
  </si>
  <si>
    <t xml:space="preserve">ЩЕЛКОВСКИЙ </t>
  </si>
  <si>
    <t>Итого: га</t>
  </si>
  <si>
    <t>Итого: тыс. га</t>
  </si>
  <si>
    <t>Давыдова Е.И., 650-09-59</t>
  </si>
  <si>
    <t>Прогноз 2013</t>
  </si>
  <si>
    <t>прогноз 2013</t>
  </si>
  <si>
    <t>Обработка почвы</t>
  </si>
  <si>
    <t>кукуруза</t>
  </si>
  <si>
    <t>Ожидаемая структура посевных площадей зерновых культур (по сельскохозяйственным организациям) Московской области в 2013 году</t>
  </si>
  <si>
    <t>Ожидаемая структура посевных площадей картофеля и овощных культур  в 2013 году</t>
  </si>
  <si>
    <t>Ожидаемая структура посевных площадей кормовых культур в 2013 году</t>
  </si>
  <si>
    <t>в т.ч. прогноз по культурам (2013)</t>
  </si>
  <si>
    <t>Обработка почвы под урожай 2013 г.</t>
  </si>
  <si>
    <t>Волоколамский в 2012 году плюс к яровым зерновым 50 га гречихи</t>
  </si>
  <si>
    <t>Посевная площадь</t>
  </si>
  <si>
    <t>Прогноз 2014</t>
  </si>
  <si>
    <t>прогноз 2014</t>
  </si>
  <si>
    <t>в т.ч. прогноз по культурам (2014)</t>
  </si>
  <si>
    <t>Прогноз 2015</t>
  </si>
  <si>
    <t>прогноз 2015</t>
  </si>
  <si>
    <t>гречиха</t>
  </si>
  <si>
    <t>Е.И. Давыдова (495)699-80-53</t>
  </si>
  <si>
    <t>(в разрезе все категории хозяйств)</t>
  </si>
  <si>
    <t xml:space="preserve">СЕРПУХОВСКИЙ </t>
  </si>
  <si>
    <t>Факт</t>
  </si>
  <si>
    <t>факт</t>
  </si>
  <si>
    <t>Было в 2014 г.</t>
  </si>
  <si>
    <t>Было в 2013 г</t>
  </si>
  <si>
    <t>Яровой сев в 2015 году на 27 апреля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</si>
</sst>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6" fillId="24" borderId="13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left"/>
    </xf>
    <xf numFmtId="0" fontId="6" fillId="24" borderId="14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6" fillId="24" borderId="15" xfId="0" applyFont="1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0" fillId="24" borderId="12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2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84" fontId="7" fillId="0" borderId="10" xfId="0" applyNumberFormat="1" applyFont="1" applyBorder="1" applyAlignment="1">
      <alignment/>
    </xf>
    <xf numFmtId="0" fontId="0" fillId="24" borderId="0" xfId="0" applyFill="1" applyBorder="1" applyAlignment="1">
      <alignment/>
    </xf>
    <xf numFmtId="0" fontId="0" fillId="0" borderId="19" xfId="0" applyBorder="1" applyAlignment="1">
      <alignment/>
    </xf>
    <xf numFmtId="184" fontId="3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2" xfId="0" applyFont="1" applyFill="1" applyBorder="1" applyAlignment="1">
      <alignment horizontal="left"/>
    </xf>
    <xf numFmtId="0" fontId="9" fillId="24" borderId="12" xfId="0" applyFont="1" applyFill="1" applyBorder="1" applyAlignment="1">
      <alignment horizontal="center"/>
    </xf>
    <xf numFmtId="0" fontId="9" fillId="24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24" borderId="16" xfId="0" applyFont="1" applyFill="1" applyBorder="1" applyAlignment="1">
      <alignment/>
    </xf>
    <xf numFmtId="0" fontId="9" fillId="24" borderId="16" xfId="0" applyFont="1" applyFill="1" applyBorder="1" applyAlignment="1">
      <alignment horizontal="left"/>
    </xf>
    <xf numFmtId="0" fontId="9" fillId="24" borderId="16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0" fillId="24" borderId="10" xfId="0" applyFont="1" applyFill="1" applyBorder="1" applyAlignment="1">
      <alignment/>
    </xf>
    <xf numFmtId="184" fontId="10" fillId="24" borderId="10" xfId="0" applyNumberFormat="1" applyFont="1" applyFill="1" applyBorder="1" applyAlignment="1">
      <alignment horizontal="left"/>
    </xf>
    <xf numFmtId="184" fontId="10" fillId="24" borderId="10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24" borderId="18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184" fontId="10" fillId="2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/>
    </xf>
    <xf numFmtId="184" fontId="10" fillId="24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4" fontId="10" fillId="24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10" fillId="24" borderId="10" xfId="0" applyNumberFormat="1" applyFont="1" applyFill="1" applyBorder="1" applyAlignment="1">
      <alignment horizontal="center" vertical="center"/>
    </xf>
    <xf numFmtId="184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/>
    </xf>
    <xf numFmtId="184" fontId="10" fillId="24" borderId="0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/>
    </xf>
    <xf numFmtId="184" fontId="10" fillId="24" borderId="11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center" vertical="center"/>
    </xf>
    <xf numFmtId="184" fontId="10" fillId="24" borderId="11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2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84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9" fillId="2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84" fontId="10" fillId="0" borderId="12" xfId="0" applyNumberFormat="1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/>
    </xf>
    <xf numFmtId="184" fontId="7" fillId="24" borderId="12" xfId="0" applyNumberFormat="1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24" borderId="12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24" borderId="35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8" xfId="0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6" fillId="25" borderId="12" xfId="0" applyFont="1" applyFill="1" applyBorder="1" applyAlignment="1">
      <alignment/>
    </xf>
    <xf numFmtId="0" fontId="9" fillId="25" borderId="12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6" fillId="25" borderId="12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9" fillId="17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view="pageBreakPreview" zoomScaleSheetLayoutView="100" zoomScalePageLayoutView="0" workbookViewId="0" topLeftCell="A1">
      <selection activeCell="B4" sqref="B4:AE43"/>
    </sheetView>
  </sheetViews>
  <sheetFormatPr defaultColWidth="9.140625" defaultRowHeight="12.75"/>
  <cols>
    <col min="1" max="1" width="13.421875" style="0" customWidth="1"/>
    <col min="2" max="2" width="7.00390625" style="0" customWidth="1"/>
    <col min="3" max="3" width="6.8515625" style="0" customWidth="1"/>
    <col min="4" max="4" width="7.00390625" style="0" customWidth="1"/>
    <col min="5" max="5" width="7.421875" style="0" customWidth="1"/>
    <col min="6" max="6" width="7.00390625" style="0" customWidth="1"/>
    <col min="7" max="7" width="5.8515625" style="0" customWidth="1"/>
    <col min="8" max="8" width="8.8515625" style="0" customWidth="1"/>
    <col min="9" max="9" width="7.421875" style="0" customWidth="1"/>
    <col min="10" max="10" width="6.00390625" style="0" customWidth="1"/>
    <col min="11" max="11" width="7.57421875" style="0" customWidth="1"/>
    <col min="12" max="12" width="6.7109375" style="0" customWidth="1"/>
    <col min="13" max="13" width="6.421875" style="0" customWidth="1"/>
    <col min="14" max="15" width="5.8515625" style="0" customWidth="1"/>
    <col min="16" max="16" width="5.421875" style="0" customWidth="1"/>
    <col min="17" max="17" width="5.00390625" style="0" customWidth="1"/>
    <col min="18" max="18" width="5.28125" style="0" customWidth="1"/>
    <col min="19" max="19" width="5.421875" style="0" customWidth="1"/>
    <col min="20" max="20" width="6.00390625" style="0" customWidth="1"/>
    <col min="21" max="21" width="6.140625" style="0" customWidth="1"/>
    <col min="22" max="22" width="5.140625" style="0" customWidth="1"/>
    <col min="23" max="23" width="6.00390625" style="0" customWidth="1"/>
    <col min="24" max="24" width="6.28125" style="0" customWidth="1"/>
    <col min="25" max="25" width="5.7109375" style="0" customWidth="1"/>
    <col min="26" max="26" width="5.421875" style="0" customWidth="1"/>
    <col min="27" max="27" width="5.28125" style="0" customWidth="1"/>
    <col min="28" max="28" width="5.140625" style="0" customWidth="1"/>
    <col min="29" max="29" width="5.7109375" style="0" customWidth="1"/>
    <col min="30" max="30" width="5.8515625" style="0" customWidth="1"/>
    <col min="31" max="31" width="6.140625" style="0" customWidth="1"/>
  </cols>
  <sheetData>
    <row r="1" spans="1:28" ht="13.5" thickBot="1">
      <c r="A1" s="132" t="s">
        <v>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31" ht="15" customHeight="1" thickBot="1">
      <c r="A2" s="122" t="s">
        <v>0</v>
      </c>
      <c r="B2" s="120" t="s">
        <v>81</v>
      </c>
      <c r="C2" s="121"/>
      <c r="D2" s="122"/>
      <c r="E2" s="120" t="s">
        <v>1</v>
      </c>
      <c r="F2" s="121"/>
      <c r="G2" s="122"/>
      <c r="H2" s="120" t="s">
        <v>29</v>
      </c>
      <c r="I2" s="121"/>
      <c r="J2" s="122"/>
      <c r="K2" s="120" t="s">
        <v>30</v>
      </c>
      <c r="L2" s="121"/>
      <c r="M2" s="122"/>
      <c r="N2" s="118" t="s">
        <v>2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27"/>
      <c r="AD2" s="27"/>
      <c r="AE2" s="28"/>
    </row>
    <row r="3" spans="1:31" ht="11.25" customHeight="1" thickBot="1">
      <c r="A3" s="134"/>
      <c r="B3" s="123"/>
      <c r="C3" s="124"/>
      <c r="D3" s="125"/>
      <c r="E3" s="123"/>
      <c r="F3" s="124"/>
      <c r="G3" s="125"/>
      <c r="H3" s="123"/>
      <c r="I3" s="124"/>
      <c r="J3" s="125"/>
      <c r="K3" s="123"/>
      <c r="L3" s="124"/>
      <c r="M3" s="125"/>
      <c r="N3" s="118" t="s">
        <v>4</v>
      </c>
      <c r="O3" s="118"/>
      <c r="P3" s="118"/>
      <c r="Q3" s="118" t="s">
        <v>5</v>
      </c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27"/>
      <c r="AD3" s="27"/>
      <c r="AE3" s="28"/>
    </row>
    <row r="4" spans="1:31" ht="9" customHeight="1">
      <c r="A4" s="134"/>
      <c r="B4" s="114" t="s">
        <v>82</v>
      </c>
      <c r="C4" s="114">
        <v>2013</v>
      </c>
      <c r="D4" s="114" t="s">
        <v>16</v>
      </c>
      <c r="E4" s="114" t="s">
        <v>82</v>
      </c>
      <c r="F4" s="114">
        <v>2013</v>
      </c>
      <c r="G4" s="114" t="s">
        <v>16</v>
      </c>
      <c r="H4" s="114" t="s">
        <v>82</v>
      </c>
      <c r="I4" s="114">
        <v>2013</v>
      </c>
      <c r="J4" s="114" t="s">
        <v>16</v>
      </c>
      <c r="K4" s="114" t="s">
        <v>82</v>
      </c>
      <c r="L4" s="114">
        <v>2013</v>
      </c>
      <c r="M4" s="114" t="s">
        <v>16</v>
      </c>
      <c r="N4" s="114" t="s">
        <v>82</v>
      </c>
      <c r="O4" s="114">
        <v>2013</v>
      </c>
      <c r="P4" s="114" t="s">
        <v>16</v>
      </c>
      <c r="Q4" s="114" t="s">
        <v>8</v>
      </c>
      <c r="R4" s="136"/>
      <c r="S4" s="136"/>
      <c r="T4" s="126" t="s">
        <v>9</v>
      </c>
      <c r="U4" s="127"/>
      <c r="V4" s="128"/>
      <c r="W4" s="126" t="s">
        <v>10</v>
      </c>
      <c r="X4" s="127"/>
      <c r="Y4" s="128"/>
      <c r="Z4" s="126" t="s">
        <v>11</v>
      </c>
      <c r="AA4" s="127"/>
      <c r="AB4" s="128"/>
      <c r="AC4" s="126" t="s">
        <v>74</v>
      </c>
      <c r="AD4" s="127"/>
      <c r="AE4" s="128"/>
    </row>
    <row r="5" spans="1:31" ht="12.75" customHeight="1" thickBot="1">
      <c r="A5" s="134"/>
      <c r="B5" s="117"/>
      <c r="C5" s="115"/>
      <c r="D5" s="117"/>
      <c r="E5" s="117"/>
      <c r="F5" s="115"/>
      <c r="G5" s="117"/>
      <c r="H5" s="117"/>
      <c r="I5" s="115"/>
      <c r="J5" s="117"/>
      <c r="K5" s="117"/>
      <c r="L5" s="115"/>
      <c r="M5" s="117"/>
      <c r="N5" s="117"/>
      <c r="O5" s="115"/>
      <c r="P5" s="117"/>
      <c r="Q5" s="116"/>
      <c r="R5" s="116"/>
      <c r="S5" s="116"/>
      <c r="T5" s="129"/>
      <c r="U5" s="130"/>
      <c r="V5" s="131"/>
      <c r="W5" s="129"/>
      <c r="X5" s="130"/>
      <c r="Y5" s="131"/>
      <c r="Z5" s="129"/>
      <c r="AA5" s="130"/>
      <c r="AB5" s="131"/>
      <c r="AC5" s="129"/>
      <c r="AD5" s="130"/>
      <c r="AE5" s="131"/>
    </row>
    <row r="6" spans="1:31" ht="25.5" customHeight="1" thickBot="1">
      <c r="A6" s="13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2" t="s">
        <v>83</v>
      </c>
      <c r="R6" s="2">
        <v>2013</v>
      </c>
      <c r="S6" s="1" t="s">
        <v>17</v>
      </c>
      <c r="T6" s="2" t="s">
        <v>83</v>
      </c>
      <c r="U6" s="2">
        <v>213</v>
      </c>
      <c r="V6" s="1" t="s">
        <v>17</v>
      </c>
      <c r="W6" s="2" t="s">
        <v>83</v>
      </c>
      <c r="X6" s="2">
        <v>2013</v>
      </c>
      <c r="Y6" s="1" t="s">
        <v>18</v>
      </c>
      <c r="Z6" s="2" t="s">
        <v>83</v>
      </c>
      <c r="AA6" s="2">
        <v>2013</v>
      </c>
      <c r="AB6" s="1" t="s">
        <v>18</v>
      </c>
      <c r="AC6" s="2" t="s">
        <v>83</v>
      </c>
      <c r="AD6" s="2">
        <v>2013</v>
      </c>
      <c r="AE6" s="1" t="s">
        <v>18</v>
      </c>
    </row>
    <row r="7" spans="1:31" ht="12.75">
      <c r="A7" s="33" t="s">
        <v>33</v>
      </c>
      <c r="B7" s="33"/>
      <c r="C7" s="33"/>
      <c r="D7" s="33"/>
      <c r="E7" s="33"/>
      <c r="F7" s="33"/>
      <c r="G7" s="33"/>
      <c r="H7" s="33">
        <f>K7+N7</f>
        <v>0</v>
      </c>
      <c r="I7" s="33">
        <f>L7+O7</f>
        <v>0</v>
      </c>
      <c r="J7" s="33">
        <f>H7-I7</f>
        <v>0</v>
      </c>
      <c r="K7" s="33"/>
      <c r="L7" s="34"/>
      <c r="M7" s="33">
        <f>K7-L7</f>
        <v>0</v>
      </c>
      <c r="N7" s="35">
        <f>Q7+T7+W7+Z7+AC7</f>
        <v>0</v>
      </c>
      <c r="O7" s="35">
        <f>R7+U7+X7+AA7+AD7</f>
        <v>0</v>
      </c>
      <c r="P7" s="35">
        <f>N7-O7</f>
        <v>0</v>
      </c>
      <c r="Q7" s="35"/>
      <c r="R7" s="32"/>
      <c r="S7" s="35">
        <f>Q7-R7</f>
        <v>0</v>
      </c>
      <c r="T7" s="35"/>
      <c r="U7" s="35"/>
      <c r="V7" s="35">
        <f>T7-U7</f>
        <v>0</v>
      </c>
      <c r="W7" s="35"/>
      <c r="X7" s="35"/>
      <c r="Y7" s="35">
        <f>W7-X7</f>
        <v>0</v>
      </c>
      <c r="Z7" s="35"/>
      <c r="AA7" s="35"/>
      <c r="AB7" s="35">
        <f>Z7-AA7</f>
        <v>0</v>
      </c>
      <c r="AC7" s="36"/>
      <c r="AD7" s="36"/>
      <c r="AE7" s="36">
        <f>AC7-AD7</f>
        <v>0</v>
      </c>
    </row>
    <row r="8" spans="1:31" ht="12.75">
      <c r="A8" s="33" t="s">
        <v>34</v>
      </c>
      <c r="B8" s="33"/>
      <c r="C8" s="33"/>
      <c r="D8" s="33"/>
      <c r="E8" s="33"/>
      <c r="F8" s="33"/>
      <c r="G8" s="33"/>
      <c r="H8" s="33">
        <f aca="true" t="shared" si="0" ref="H8:H43">K8+N8</f>
        <v>0</v>
      </c>
      <c r="I8" s="33">
        <f aca="true" t="shared" si="1" ref="I8:I42">L8+O8</f>
        <v>0</v>
      </c>
      <c r="J8" s="33">
        <f aca="true" t="shared" si="2" ref="J8:J42">H8-I8</f>
        <v>0</v>
      </c>
      <c r="K8" s="33"/>
      <c r="L8" s="34"/>
      <c r="M8" s="33">
        <f aca="true" t="shared" si="3" ref="M8:M43">K8-L8</f>
        <v>0</v>
      </c>
      <c r="N8" s="35">
        <f aca="true" t="shared" si="4" ref="N8:N43">Q8+T8+W8+Z8+AC8</f>
        <v>0</v>
      </c>
      <c r="O8" s="35">
        <f aca="true" t="shared" si="5" ref="O8:O43">R8+U8+X8+AA8+AD8</f>
        <v>0</v>
      </c>
      <c r="P8" s="35">
        <f aca="true" t="shared" si="6" ref="P8:P43">N8-O8</f>
        <v>0</v>
      </c>
      <c r="Q8" s="35"/>
      <c r="R8" s="35"/>
      <c r="S8" s="35">
        <f aca="true" t="shared" si="7" ref="S8:S43">Q8-R8</f>
        <v>0</v>
      </c>
      <c r="T8" s="35"/>
      <c r="U8" s="35"/>
      <c r="V8" s="35">
        <f aca="true" t="shared" si="8" ref="V8:V43">T8-U8</f>
        <v>0</v>
      </c>
      <c r="W8" s="35"/>
      <c r="X8" s="35"/>
      <c r="Y8" s="35">
        <f aca="true" t="shared" si="9" ref="Y8:Y43">W8-X8</f>
        <v>0</v>
      </c>
      <c r="Z8" s="35"/>
      <c r="AA8" s="35"/>
      <c r="AB8" s="35">
        <f aca="true" t="shared" si="10" ref="AB8:AB43">Z8-AA8</f>
        <v>0</v>
      </c>
      <c r="AC8" s="36"/>
      <c r="AD8" s="36"/>
      <c r="AE8" s="36">
        <f aca="true" t="shared" si="11" ref="AE8:AE43">AC8-AD8</f>
        <v>0</v>
      </c>
    </row>
    <row r="9" spans="1:31" ht="12.75">
      <c r="A9" s="33" t="s">
        <v>35</v>
      </c>
      <c r="B9" s="33"/>
      <c r="C9" s="33"/>
      <c r="D9" s="33"/>
      <c r="E9" s="33"/>
      <c r="F9" s="33"/>
      <c r="G9" s="33"/>
      <c r="H9" s="33">
        <f t="shared" si="0"/>
        <v>0</v>
      </c>
      <c r="I9" s="33">
        <f t="shared" si="1"/>
        <v>0</v>
      </c>
      <c r="J9" s="33">
        <f t="shared" si="2"/>
        <v>0</v>
      </c>
      <c r="K9" s="33"/>
      <c r="L9" s="34"/>
      <c r="M9" s="33">
        <f t="shared" si="3"/>
        <v>0</v>
      </c>
      <c r="N9" s="35">
        <f t="shared" si="4"/>
        <v>0</v>
      </c>
      <c r="O9" s="35">
        <f t="shared" si="5"/>
        <v>0</v>
      </c>
      <c r="P9" s="35">
        <f t="shared" si="6"/>
        <v>0</v>
      </c>
      <c r="Q9" s="35"/>
      <c r="R9" s="35"/>
      <c r="S9" s="35">
        <f t="shared" si="7"/>
        <v>0</v>
      </c>
      <c r="T9" s="35"/>
      <c r="U9" s="35"/>
      <c r="V9" s="35">
        <f t="shared" si="8"/>
        <v>0</v>
      </c>
      <c r="W9" s="35"/>
      <c r="X9" s="35"/>
      <c r="Y9" s="35">
        <f t="shared" si="9"/>
        <v>0</v>
      </c>
      <c r="Z9" s="35"/>
      <c r="AA9" s="35"/>
      <c r="AB9" s="35">
        <f t="shared" si="10"/>
        <v>0</v>
      </c>
      <c r="AC9" s="36"/>
      <c r="AD9" s="36"/>
      <c r="AE9" s="36">
        <f t="shared" si="11"/>
        <v>0</v>
      </c>
    </row>
    <row r="10" spans="1:31" ht="12.75">
      <c r="A10" s="33" t="s">
        <v>36</v>
      </c>
      <c r="B10" s="33"/>
      <c r="C10" s="33"/>
      <c r="D10" s="33"/>
      <c r="E10" s="33"/>
      <c r="F10" s="33"/>
      <c r="G10" s="33"/>
      <c r="H10" s="33">
        <f t="shared" si="0"/>
        <v>0</v>
      </c>
      <c r="I10" s="33">
        <f t="shared" si="1"/>
        <v>0</v>
      </c>
      <c r="J10" s="33">
        <f t="shared" si="2"/>
        <v>0</v>
      </c>
      <c r="K10" s="33"/>
      <c r="L10" s="34"/>
      <c r="M10" s="33">
        <f t="shared" si="3"/>
        <v>0</v>
      </c>
      <c r="N10" s="35">
        <f t="shared" si="4"/>
        <v>0</v>
      </c>
      <c r="O10" s="35">
        <f t="shared" si="5"/>
        <v>0</v>
      </c>
      <c r="P10" s="35">
        <f t="shared" si="6"/>
        <v>0</v>
      </c>
      <c r="Q10" s="35"/>
      <c r="R10" s="35"/>
      <c r="S10" s="35">
        <f t="shared" si="7"/>
        <v>0</v>
      </c>
      <c r="T10" s="35"/>
      <c r="U10" s="35"/>
      <c r="V10" s="35">
        <f t="shared" si="8"/>
        <v>0</v>
      </c>
      <c r="W10" s="35"/>
      <c r="X10" s="35"/>
      <c r="Y10" s="35">
        <f t="shared" si="9"/>
        <v>0</v>
      </c>
      <c r="Z10" s="35"/>
      <c r="AA10" s="35"/>
      <c r="AB10" s="35">
        <f t="shared" si="10"/>
        <v>0</v>
      </c>
      <c r="AC10" s="36"/>
      <c r="AD10" s="36"/>
      <c r="AE10" s="36">
        <f t="shared" si="11"/>
        <v>0</v>
      </c>
    </row>
    <row r="11" spans="1:31" ht="12.75">
      <c r="A11" s="33" t="s">
        <v>37</v>
      </c>
      <c r="B11" s="33"/>
      <c r="C11" s="33"/>
      <c r="D11" s="33"/>
      <c r="E11" s="33"/>
      <c r="F11" s="33"/>
      <c r="G11" s="33"/>
      <c r="H11" s="33">
        <f t="shared" si="0"/>
        <v>0</v>
      </c>
      <c r="I11" s="33">
        <f t="shared" si="1"/>
        <v>0</v>
      </c>
      <c r="J11" s="33">
        <f t="shared" si="2"/>
        <v>0</v>
      </c>
      <c r="K11" s="33"/>
      <c r="L11" s="34"/>
      <c r="M11" s="33">
        <f t="shared" si="3"/>
        <v>0</v>
      </c>
      <c r="N11" s="35">
        <f t="shared" si="4"/>
        <v>0</v>
      </c>
      <c r="O11" s="35">
        <f t="shared" si="5"/>
        <v>0</v>
      </c>
      <c r="P11" s="35">
        <f t="shared" si="6"/>
        <v>0</v>
      </c>
      <c r="Q11" s="35"/>
      <c r="R11" s="35"/>
      <c r="S11" s="35">
        <f t="shared" si="7"/>
        <v>0</v>
      </c>
      <c r="T11" s="35"/>
      <c r="U11" s="35"/>
      <c r="V11" s="35">
        <f t="shared" si="8"/>
        <v>0</v>
      </c>
      <c r="W11" s="35"/>
      <c r="X11" s="35"/>
      <c r="Y11" s="35">
        <f t="shared" si="9"/>
        <v>0</v>
      </c>
      <c r="Z11" s="35"/>
      <c r="AA11" s="35"/>
      <c r="AB11" s="35">
        <f t="shared" si="10"/>
        <v>0</v>
      </c>
      <c r="AC11" s="36"/>
      <c r="AD11" s="36"/>
      <c r="AE11" s="36">
        <f t="shared" si="11"/>
        <v>0</v>
      </c>
    </row>
    <row r="12" spans="1:31" ht="12.75">
      <c r="A12" s="33" t="s">
        <v>38</v>
      </c>
      <c r="B12" s="33"/>
      <c r="C12" s="33"/>
      <c r="D12" s="33"/>
      <c r="E12" s="33"/>
      <c r="F12" s="33"/>
      <c r="G12" s="33"/>
      <c r="H12" s="33">
        <f t="shared" si="0"/>
        <v>0</v>
      </c>
      <c r="I12" s="33">
        <f t="shared" si="1"/>
        <v>0</v>
      </c>
      <c r="J12" s="33">
        <f t="shared" si="2"/>
        <v>0</v>
      </c>
      <c r="K12" s="33"/>
      <c r="L12" s="34"/>
      <c r="M12" s="33">
        <f t="shared" si="3"/>
        <v>0</v>
      </c>
      <c r="N12" s="35">
        <f t="shared" si="4"/>
        <v>0</v>
      </c>
      <c r="O12" s="35">
        <f t="shared" si="5"/>
        <v>0</v>
      </c>
      <c r="P12" s="35">
        <f t="shared" si="6"/>
        <v>0</v>
      </c>
      <c r="Q12" s="35"/>
      <c r="R12" s="35"/>
      <c r="S12" s="35">
        <f t="shared" si="7"/>
        <v>0</v>
      </c>
      <c r="T12" s="35"/>
      <c r="U12" s="35"/>
      <c r="V12" s="35">
        <f t="shared" si="8"/>
        <v>0</v>
      </c>
      <c r="W12" s="35"/>
      <c r="X12" s="35"/>
      <c r="Y12" s="35">
        <f t="shared" si="9"/>
        <v>0</v>
      </c>
      <c r="Z12" s="35"/>
      <c r="AA12" s="35"/>
      <c r="AB12" s="35">
        <f t="shared" si="10"/>
        <v>0</v>
      </c>
      <c r="AC12" s="36"/>
      <c r="AD12" s="36"/>
      <c r="AE12" s="36">
        <f t="shared" si="11"/>
        <v>0</v>
      </c>
    </row>
    <row r="13" spans="1:31" ht="12.75">
      <c r="A13" s="33" t="s">
        <v>39</v>
      </c>
      <c r="B13" s="33"/>
      <c r="C13" s="33"/>
      <c r="D13" s="33"/>
      <c r="E13" s="33"/>
      <c r="F13" s="33"/>
      <c r="G13" s="33"/>
      <c r="H13" s="33">
        <f t="shared" si="0"/>
        <v>0</v>
      </c>
      <c r="I13" s="33">
        <f t="shared" si="1"/>
        <v>0</v>
      </c>
      <c r="J13" s="33">
        <f t="shared" si="2"/>
        <v>0</v>
      </c>
      <c r="K13" s="33"/>
      <c r="L13" s="34"/>
      <c r="M13" s="33">
        <f t="shared" si="3"/>
        <v>0</v>
      </c>
      <c r="N13" s="35">
        <f t="shared" si="4"/>
        <v>0</v>
      </c>
      <c r="O13" s="35">
        <f t="shared" si="5"/>
        <v>0</v>
      </c>
      <c r="P13" s="35">
        <f t="shared" si="6"/>
        <v>0</v>
      </c>
      <c r="Q13" s="35"/>
      <c r="R13" s="35"/>
      <c r="S13" s="35">
        <f t="shared" si="7"/>
        <v>0</v>
      </c>
      <c r="T13" s="35"/>
      <c r="U13" s="35"/>
      <c r="V13" s="35">
        <f t="shared" si="8"/>
        <v>0</v>
      </c>
      <c r="W13" s="35"/>
      <c r="X13" s="35"/>
      <c r="Y13" s="35">
        <f t="shared" si="9"/>
        <v>0</v>
      </c>
      <c r="Z13" s="35"/>
      <c r="AA13" s="35"/>
      <c r="AB13" s="35">
        <f t="shared" si="10"/>
        <v>0</v>
      </c>
      <c r="AC13" s="36"/>
      <c r="AD13" s="36"/>
      <c r="AE13" s="36">
        <f t="shared" si="11"/>
        <v>0</v>
      </c>
    </row>
    <row r="14" spans="1:31" ht="12.75">
      <c r="A14" s="33" t="s">
        <v>40</v>
      </c>
      <c r="B14" s="33"/>
      <c r="C14" s="33"/>
      <c r="D14" s="33"/>
      <c r="E14" s="33"/>
      <c r="F14" s="33"/>
      <c r="G14" s="33"/>
      <c r="H14" s="33">
        <f t="shared" si="0"/>
        <v>0</v>
      </c>
      <c r="I14" s="33">
        <f t="shared" si="1"/>
        <v>0</v>
      </c>
      <c r="J14" s="33">
        <f t="shared" si="2"/>
        <v>0</v>
      </c>
      <c r="K14" s="33"/>
      <c r="L14" s="34"/>
      <c r="M14" s="33">
        <f t="shared" si="3"/>
        <v>0</v>
      </c>
      <c r="N14" s="35">
        <f t="shared" si="4"/>
        <v>0</v>
      </c>
      <c r="O14" s="35">
        <f t="shared" si="5"/>
        <v>0</v>
      </c>
      <c r="P14" s="35">
        <f t="shared" si="6"/>
        <v>0</v>
      </c>
      <c r="Q14" s="35"/>
      <c r="R14" s="35"/>
      <c r="S14" s="35">
        <f t="shared" si="7"/>
        <v>0</v>
      </c>
      <c r="T14" s="35"/>
      <c r="U14" s="35"/>
      <c r="V14" s="35">
        <f t="shared" si="8"/>
        <v>0</v>
      </c>
      <c r="W14" s="35"/>
      <c r="X14" s="35"/>
      <c r="Y14" s="35">
        <f t="shared" si="9"/>
        <v>0</v>
      </c>
      <c r="Z14" s="35"/>
      <c r="AA14" s="35"/>
      <c r="AB14" s="35">
        <f t="shared" si="10"/>
        <v>0</v>
      </c>
      <c r="AC14" s="36"/>
      <c r="AD14" s="36"/>
      <c r="AE14" s="36">
        <f t="shared" si="11"/>
        <v>0</v>
      </c>
    </row>
    <row r="15" spans="1:31" ht="12.75">
      <c r="A15" s="35" t="s">
        <v>41</v>
      </c>
      <c r="B15" s="35"/>
      <c r="C15" s="35"/>
      <c r="D15" s="35"/>
      <c r="E15" s="33"/>
      <c r="F15" s="33"/>
      <c r="G15" s="33"/>
      <c r="H15" s="33">
        <f t="shared" si="0"/>
        <v>0</v>
      </c>
      <c r="I15" s="33">
        <f t="shared" si="1"/>
        <v>0</v>
      </c>
      <c r="J15" s="33">
        <f t="shared" si="2"/>
        <v>0</v>
      </c>
      <c r="K15" s="33"/>
      <c r="L15" s="34"/>
      <c r="M15" s="33">
        <f t="shared" si="3"/>
        <v>0</v>
      </c>
      <c r="N15" s="35">
        <f t="shared" si="4"/>
        <v>0</v>
      </c>
      <c r="O15" s="35">
        <f t="shared" si="5"/>
        <v>0</v>
      </c>
      <c r="P15" s="35">
        <f t="shared" si="6"/>
        <v>0</v>
      </c>
      <c r="Q15" s="35"/>
      <c r="R15" s="35"/>
      <c r="S15" s="35">
        <f t="shared" si="7"/>
        <v>0</v>
      </c>
      <c r="T15" s="35"/>
      <c r="U15" s="35"/>
      <c r="V15" s="35">
        <f t="shared" si="8"/>
        <v>0</v>
      </c>
      <c r="W15" s="35"/>
      <c r="X15" s="35"/>
      <c r="Y15" s="35">
        <f t="shared" si="9"/>
        <v>0</v>
      </c>
      <c r="Z15" s="35"/>
      <c r="AA15" s="35"/>
      <c r="AB15" s="35">
        <f t="shared" si="10"/>
        <v>0</v>
      </c>
      <c r="AC15" s="36"/>
      <c r="AD15" s="36"/>
      <c r="AE15" s="36">
        <f t="shared" si="11"/>
        <v>0</v>
      </c>
    </row>
    <row r="16" spans="1:31" ht="12.75">
      <c r="A16" s="35" t="s">
        <v>42</v>
      </c>
      <c r="B16" s="35"/>
      <c r="C16" s="35"/>
      <c r="D16" s="35"/>
      <c r="E16" s="33"/>
      <c r="F16" s="33"/>
      <c r="G16" s="33"/>
      <c r="H16" s="33">
        <f t="shared" si="0"/>
        <v>0</v>
      </c>
      <c r="I16" s="33">
        <f t="shared" si="1"/>
        <v>0</v>
      </c>
      <c r="J16" s="33">
        <f t="shared" si="2"/>
        <v>0</v>
      </c>
      <c r="K16" s="33"/>
      <c r="L16" s="34"/>
      <c r="M16" s="33">
        <f t="shared" si="3"/>
        <v>0</v>
      </c>
      <c r="N16" s="35">
        <f t="shared" si="4"/>
        <v>0</v>
      </c>
      <c r="O16" s="35">
        <f t="shared" si="5"/>
        <v>0</v>
      </c>
      <c r="P16" s="35">
        <f t="shared" si="6"/>
        <v>0</v>
      </c>
      <c r="Q16" s="35"/>
      <c r="R16" s="35"/>
      <c r="S16" s="35">
        <f t="shared" si="7"/>
        <v>0</v>
      </c>
      <c r="T16" s="35"/>
      <c r="U16" s="35"/>
      <c r="V16" s="35">
        <f t="shared" si="8"/>
        <v>0</v>
      </c>
      <c r="W16" s="35"/>
      <c r="X16" s="35"/>
      <c r="Y16" s="35">
        <f t="shared" si="9"/>
        <v>0</v>
      </c>
      <c r="Z16" s="35"/>
      <c r="AA16" s="35"/>
      <c r="AB16" s="35">
        <f t="shared" si="10"/>
        <v>0</v>
      </c>
      <c r="AC16" s="36"/>
      <c r="AD16" s="36"/>
      <c r="AE16" s="36">
        <f t="shared" si="11"/>
        <v>0</v>
      </c>
    </row>
    <row r="17" spans="1:31" ht="12.75">
      <c r="A17" s="35" t="s">
        <v>43</v>
      </c>
      <c r="B17" s="35"/>
      <c r="C17" s="35"/>
      <c r="D17" s="35"/>
      <c r="E17" s="33"/>
      <c r="F17" s="33"/>
      <c r="G17" s="33"/>
      <c r="H17" s="33">
        <f t="shared" si="0"/>
        <v>0</v>
      </c>
      <c r="I17" s="33">
        <f t="shared" si="1"/>
        <v>0</v>
      </c>
      <c r="J17" s="33">
        <f t="shared" si="2"/>
        <v>0</v>
      </c>
      <c r="K17" s="33"/>
      <c r="L17" s="34"/>
      <c r="M17" s="33">
        <f t="shared" si="3"/>
        <v>0</v>
      </c>
      <c r="N17" s="35">
        <f t="shared" si="4"/>
        <v>0</v>
      </c>
      <c r="O17" s="35">
        <f t="shared" si="5"/>
        <v>0</v>
      </c>
      <c r="P17" s="35">
        <f t="shared" si="6"/>
        <v>0</v>
      </c>
      <c r="Q17" s="35"/>
      <c r="R17" s="35"/>
      <c r="S17" s="35">
        <f t="shared" si="7"/>
        <v>0</v>
      </c>
      <c r="T17" s="35"/>
      <c r="U17" s="35"/>
      <c r="V17" s="35">
        <f t="shared" si="8"/>
        <v>0</v>
      </c>
      <c r="W17" s="35"/>
      <c r="X17" s="35"/>
      <c r="Y17" s="35">
        <f t="shared" si="9"/>
        <v>0</v>
      </c>
      <c r="Z17" s="35"/>
      <c r="AA17" s="35"/>
      <c r="AB17" s="35">
        <f t="shared" si="10"/>
        <v>0</v>
      </c>
      <c r="AC17" s="36"/>
      <c r="AD17" s="36"/>
      <c r="AE17" s="36">
        <f t="shared" si="11"/>
        <v>0</v>
      </c>
    </row>
    <row r="18" spans="1:31" ht="12.75">
      <c r="A18" s="35" t="s">
        <v>44</v>
      </c>
      <c r="B18" s="35"/>
      <c r="C18" s="35"/>
      <c r="D18" s="35"/>
      <c r="E18" s="33"/>
      <c r="F18" s="33"/>
      <c r="G18" s="33"/>
      <c r="H18" s="33">
        <f t="shared" si="0"/>
        <v>0</v>
      </c>
      <c r="I18" s="33">
        <f t="shared" si="1"/>
        <v>0</v>
      </c>
      <c r="J18" s="33">
        <f t="shared" si="2"/>
        <v>0</v>
      </c>
      <c r="K18" s="33"/>
      <c r="L18" s="34"/>
      <c r="M18" s="33">
        <f t="shared" si="3"/>
        <v>0</v>
      </c>
      <c r="N18" s="35">
        <f t="shared" si="4"/>
        <v>0</v>
      </c>
      <c r="O18" s="35">
        <f t="shared" si="5"/>
        <v>0</v>
      </c>
      <c r="P18" s="35">
        <f t="shared" si="6"/>
        <v>0</v>
      </c>
      <c r="Q18" s="35"/>
      <c r="R18" s="35"/>
      <c r="S18" s="35">
        <f t="shared" si="7"/>
        <v>0</v>
      </c>
      <c r="T18" s="35"/>
      <c r="U18" s="35"/>
      <c r="V18" s="35">
        <f t="shared" si="8"/>
        <v>0</v>
      </c>
      <c r="W18" s="35"/>
      <c r="X18" s="35"/>
      <c r="Y18" s="35">
        <f t="shared" si="9"/>
        <v>0</v>
      </c>
      <c r="Z18" s="35"/>
      <c r="AA18" s="35"/>
      <c r="AB18" s="35">
        <f t="shared" si="10"/>
        <v>0</v>
      </c>
      <c r="AC18" s="36"/>
      <c r="AD18" s="36"/>
      <c r="AE18" s="36">
        <f t="shared" si="11"/>
        <v>0</v>
      </c>
    </row>
    <row r="19" spans="1:31" ht="12.75">
      <c r="A19" s="35" t="s">
        <v>45</v>
      </c>
      <c r="B19" s="35"/>
      <c r="C19" s="35"/>
      <c r="D19" s="35"/>
      <c r="E19" s="33"/>
      <c r="F19" s="33"/>
      <c r="G19" s="33"/>
      <c r="H19" s="33">
        <f t="shared" si="0"/>
        <v>0</v>
      </c>
      <c r="I19" s="33">
        <f t="shared" si="1"/>
        <v>0</v>
      </c>
      <c r="J19" s="33">
        <f t="shared" si="2"/>
        <v>0</v>
      </c>
      <c r="K19" s="33"/>
      <c r="L19" s="34"/>
      <c r="M19" s="33">
        <f t="shared" si="3"/>
        <v>0</v>
      </c>
      <c r="N19" s="35">
        <f t="shared" si="4"/>
        <v>0</v>
      </c>
      <c r="O19" s="35">
        <f t="shared" si="5"/>
        <v>0</v>
      </c>
      <c r="P19" s="35">
        <f t="shared" si="6"/>
        <v>0</v>
      </c>
      <c r="Q19" s="35"/>
      <c r="R19" s="35"/>
      <c r="S19" s="35">
        <f t="shared" si="7"/>
        <v>0</v>
      </c>
      <c r="T19" s="35"/>
      <c r="U19" s="35"/>
      <c r="V19" s="35">
        <f t="shared" si="8"/>
        <v>0</v>
      </c>
      <c r="W19" s="35"/>
      <c r="X19" s="35"/>
      <c r="Y19" s="35">
        <f t="shared" si="9"/>
        <v>0</v>
      </c>
      <c r="Z19" s="35"/>
      <c r="AA19" s="35"/>
      <c r="AB19" s="35">
        <f t="shared" si="10"/>
        <v>0</v>
      </c>
      <c r="AC19" s="36"/>
      <c r="AD19" s="36"/>
      <c r="AE19" s="36">
        <f t="shared" si="11"/>
        <v>0</v>
      </c>
    </row>
    <row r="20" spans="1:31" ht="12.75">
      <c r="A20" s="35" t="s">
        <v>46</v>
      </c>
      <c r="B20" s="35"/>
      <c r="C20" s="35"/>
      <c r="D20" s="35"/>
      <c r="E20" s="33"/>
      <c r="F20" s="33"/>
      <c r="G20" s="33"/>
      <c r="H20" s="33">
        <f t="shared" si="0"/>
        <v>0</v>
      </c>
      <c r="I20" s="33">
        <f t="shared" si="1"/>
        <v>0</v>
      </c>
      <c r="J20" s="33">
        <f t="shared" si="2"/>
        <v>0</v>
      </c>
      <c r="K20" s="33"/>
      <c r="L20" s="34"/>
      <c r="M20" s="33">
        <f t="shared" si="3"/>
        <v>0</v>
      </c>
      <c r="N20" s="35">
        <f t="shared" si="4"/>
        <v>0</v>
      </c>
      <c r="O20" s="35">
        <f t="shared" si="5"/>
        <v>0</v>
      </c>
      <c r="P20" s="35">
        <f t="shared" si="6"/>
        <v>0</v>
      </c>
      <c r="Q20" s="35"/>
      <c r="R20" s="35"/>
      <c r="S20" s="35">
        <f t="shared" si="7"/>
        <v>0</v>
      </c>
      <c r="T20" s="35"/>
      <c r="U20" s="35"/>
      <c r="V20" s="35">
        <f t="shared" si="8"/>
        <v>0</v>
      </c>
      <c r="W20" s="35"/>
      <c r="X20" s="35"/>
      <c r="Y20" s="35">
        <f t="shared" si="9"/>
        <v>0</v>
      </c>
      <c r="Z20" s="35"/>
      <c r="AA20" s="35"/>
      <c r="AB20" s="35">
        <f t="shared" si="10"/>
        <v>0</v>
      </c>
      <c r="AC20" s="36"/>
      <c r="AD20" s="36"/>
      <c r="AE20" s="36">
        <f t="shared" si="11"/>
        <v>0</v>
      </c>
    </row>
    <row r="21" spans="1:31" ht="12.75">
      <c r="A21" s="35" t="s">
        <v>47</v>
      </c>
      <c r="B21" s="35"/>
      <c r="C21" s="35"/>
      <c r="D21" s="35"/>
      <c r="E21" s="33"/>
      <c r="F21" s="33"/>
      <c r="G21" s="33"/>
      <c r="H21" s="33">
        <f t="shared" si="0"/>
        <v>0</v>
      </c>
      <c r="I21" s="33">
        <f t="shared" si="1"/>
        <v>0</v>
      </c>
      <c r="J21" s="33">
        <f t="shared" si="2"/>
        <v>0</v>
      </c>
      <c r="K21" s="33"/>
      <c r="L21" s="34"/>
      <c r="M21" s="33">
        <f t="shared" si="3"/>
        <v>0</v>
      </c>
      <c r="N21" s="35">
        <f t="shared" si="4"/>
        <v>0</v>
      </c>
      <c r="O21" s="35">
        <f t="shared" si="5"/>
        <v>0</v>
      </c>
      <c r="P21" s="35">
        <f t="shared" si="6"/>
        <v>0</v>
      </c>
      <c r="Q21" s="35"/>
      <c r="R21" s="35"/>
      <c r="S21" s="35">
        <f t="shared" si="7"/>
        <v>0</v>
      </c>
      <c r="T21" s="35"/>
      <c r="U21" s="35"/>
      <c r="V21" s="35">
        <f t="shared" si="8"/>
        <v>0</v>
      </c>
      <c r="W21" s="35"/>
      <c r="X21" s="35"/>
      <c r="Y21" s="35">
        <f t="shared" si="9"/>
        <v>0</v>
      </c>
      <c r="Z21" s="35"/>
      <c r="AA21" s="35"/>
      <c r="AB21" s="35">
        <f t="shared" si="10"/>
        <v>0</v>
      </c>
      <c r="AC21" s="36"/>
      <c r="AD21" s="36"/>
      <c r="AE21" s="36">
        <f t="shared" si="11"/>
        <v>0</v>
      </c>
    </row>
    <row r="22" spans="1:31" ht="12.75">
      <c r="A22" s="35" t="s">
        <v>48</v>
      </c>
      <c r="B22" s="35"/>
      <c r="C22" s="35"/>
      <c r="D22" s="35"/>
      <c r="E22" s="33"/>
      <c r="F22" s="33"/>
      <c r="G22" s="33"/>
      <c r="H22" s="33">
        <f t="shared" si="0"/>
        <v>0</v>
      </c>
      <c r="I22" s="33">
        <f t="shared" si="1"/>
        <v>0</v>
      </c>
      <c r="J22" s="33">
        <f t="shared" si="2"/>
        <v>0</v>
      </c>
      <c r="K22" s="33"/>
      <c r="L22" s="34"/>
      <c r="M22" s="33">
        <f t="shared" si="3"/>
        <v>0</v>
      </c>
      <c r="N22" s="35">
        <f t="shared" si="4"/>
        <v>0</v>
      </c>
      <c r="O22" s="35">
        <f t="shared" si="5"/>
        <v>0</v>
      </c>
      <c r="P22" s="35">
        <f t="shared" si="6"/>
        <v>0</v>
      </c>
      <c r="Q22" s="35"/>
      <c r="R22" s="35"/>
      <c r="S22" s="35">
        <f t="shared" si="7"/>
        <v>0</v>
      </c>
      <c r="T22" s="35"/>
      <c r="U22" s="35"/>
      <c r="V22" s="35">
        <f t="shared" si="8"/>
        <v>0</v>
      </c>
      <c r="W22" s="35"/>
      <c r="X22" s="35"/>
      <c r="Y22" s="35">
        <f t="shared" si="9"/>
        <v>0</v>
      </c>
      <c r="Z22" s="35"/>
      <c r="AA22" s="35"/>
      <c r="AB22" s="35">
        <f t="shared" si="10"/>
        <v>0</v>
      </c>
      <c r="AC22" s="36"/>
      <c r="AD22" s="36"/>
      <c r="AE22" s="36">
        <f t="shared" si="11"/>
        <v>0</v>
      </c>
    </row>
    <row r="23" spans="1:31" ht="12.75">
      <c r="A23" s="35" t="s">
        <v>49</v>
      </c>
      <c r="B23" s="35"/>
      <c r="C23" s="35"/>
      <c r="D23" s="35"/>
      <c r="E23" s="33"/>
      <c r="F23" s="33"/>
      <c r="G23" s="33"/>
      <c r="H23" s="33">
        <f t="shared" si="0"/>
        <v>0</v>
      </c>
      <c r="I23" s="33">
        <f t="shared" si="1"/>
        <v>0</v>
      </c>
      <c r="J23" s="33">
        <f t="shared" si="2"/>
        <v>0</v>
      </c>
      <c r="K23" s="33"/>
      <c r="L23" s="34"/>
      <c r="M23" s="33">
        <f t="shared" si="3"/>
        <v>0</v>
      </c>
      <c r="N23" s="35">
        <f t="shared" si="4"/>
        <v>0</v>
      </c>
      <c r="O23" s="35">
        <f t="shared" si="5"/>
        <v>0</v>
      </c>
      <c r="P23" s="35">
        <f t="shared" si="6"/>
        <v>0</v>
      </c>
      <c r="Q23" s="35"/>
      <c r="R23" s="35"/>
      <c r="S23" s="35">
        <f t="shared" si="7"/>
        <v>0</v>
      </c>
      <c r="T23" s="35"/>
      <c r="U23" s="35"/>
      <c r="V23" s="35">
        <f t="shared" si="8"/>
        <v>0</v>
      </c>
      <c r="W23" s="35"/>
      <c r="X23" s="35"/>
      <c r="Y23" s="35">
        <f t="shared" si="9"/>
        <v>0</v>
      </c>
      <c r="Z23" s="35"/>
      <c r="AA23" s="35"/>
      <c r="AB23" s="35">
        <f t="shared" si="10"/>
        <v>0</v>
      </c>
      <c r="AC23" s="36"/>
      <c r="AD23" s="36"/>
      <c r="AE23" s="36">
        <f t="shared" si="11"/>
        <v>0</v>
      </c>
    </row>
    <row r="24" spans="1:31" ht="12.75">
      <c r="A24" s="35" t="s">
        <v>50</v>
      </c>
      <c r="B24" s="35"/>
      <c r="C24" s="35"/>
      <c r="D24" s="35"/>
      <c r="E24" s="33"/>
      <c r="F24" s="33"/>
      <c r="G24" s="33"/>
      <c r="H24" s="33">
        <f t="shared" si="0"/>
        <v>0</v>
      </c>
      <c r="I24" s="33">
        <f t="shared" si="1"/>
        <v>0</v>
      </c>
      <c r="J24" s="33">
        <f t="shared" si="2"/>
        <v>0</v>
      </c>
      <c r="K24" s="33"/>
      <c r="L24" s="34"/>
      <c r="M24" s="33">
        <f t="shared" si="3"/>
        <v>0</v>
      </c>
      <c r="N24" s="35">
        <f t="shared" si="4"/>
        <v>0</v>
      </c>
      <c r="O24" s="35">
        <f t="shared" si="5"/>
        <v>0</v>
      </c>
      <c r="P24" s="35">
        <f t="shared" si="6"/>
        <v>0</v>
      </c>
      <c r="Q24" s="35"/>
      <c r="R24" s="35"/>
      <c r="S24" s="35">
        <f t="shared" si="7"/>
        <v>0</v>
      </c>
      <c r="T24" s="35"/>
      <c r="U24" s="35"/>
      <c r="V24" s="35">
        <f t="shared" si="8"/>
        <v>0</v>
      </c>
      <c r="W24" s="35"/>
      <c r="X24" s="35"/>
      <c r="Y24" s="35">
        <f t="shared" si="9"/>
        <v>0</v>
      </c>
      <c r="Z24" s="35"/>
      <c r="AA24" s="35"/>
      <c r="AB24" s="35">
        <f t="shared" si="10"/>
        <v>0</v>
      </c>
      <c r="AC24" s="36"/>
      <c r="AD24" s="36"/>
      <c r="AE24" s="36">
        <f t="shared" si="11"/>
        <v>0</v>
      </c>
    </row>
    <row r="25" spans="1:31" ht="12.75">
      <c r="A25" s="35" t="s">
        <v>51</v>
      </c>
      <c r="B25" s="35"/>
      <c r="C25" s="35"/>
      <c r="D25" s="35"/>
      <c r="E25" s="33"/>
      <c r="F25" s="33"/>
      <c r="G25" s="33"/>
      <c r="H25" s="33">
        <f t="shared" si="0"/>
        <v>0</v>
      </c>
      <c r="I25" s="33">
        <f t="shared" si="1"/>
        <v>0</v>
      </c>
      <c r="J25" s="33">
        <f t="shared" si="2"/>
        <v>0</v>
      </c>
      <c r="K25" s="33"/>
      <c r="L25" s="34"/>
      <c r="M25" s="33">
        <f t="shared" si="3"/>
        <v>0</v>
      </c>
      <c r="N25" s="35">
        <f t="shared" si="4"/>
        <v>0</v>
      </c>
      <c r="O25" s="35">
        <f t="shared" si="5"/>
        <v>0</v>
      </c>
      <c r="P25" s="35">
        <f t="shared" si="6"/>
        <v>0</v>
      </c>
      <c r="Q25" s="35"/>
      <c r="R25" s="35"/>
      <c r="S25" s="35">
        <f t="shared" si="7"/>
        <v>0</v>
      </c>
      <c r="T25" s="35"/>
      <c r="U25" s="35"/>
      <c r="V25" s="35">
        <f t="shared" si="8"/>
        <v>0</v>
      </c>
      <c r="W25" s="35"/>
      <c r="X25" s="35"/>
      <c r="Y25" s="35">
        <f t="shared" si="9"/>
        <v>0</v>
      </c>
      <c r="Z25" s="35"/>
      <c r="AA25" s="35"/>
      <c r="AB25" s="35">
        <f t="shared" si="10"/>
        <v>0</v>
      </c>
      <c r="AC25" s="36"/>
      <c r="AD25" s="36"/>
      <c r="AE25" s="36">
        <f t="shared" si="11"/>
        <v>0</v>
      </c>
    </row>
    <row r="26" spans="1:31" ht="12.75">
      <c r="A26" s="35" t="s">
        <v>52</v>
      </c>
      <c r="B26" s="35"/>
      <c r="C26" s="35"/>
      <c r="D26" s="35"/>
      <c r="E26" s="33"/>
      <c r="F26" s="33"/>
      <c r="G26" s="33"/>
      <c r="H26" s="33">
        <f t="shared" si="0"/>
        <v>0</v>
      </c>
      <c r="I26" s="33">
        <f t="shared" si="1"/>
        <v>0</v>
      </c>
      <c r="J26" s="33">
        <f t="shared" si="2"/>
        <v>0</v>
      </c>
      <c r="K26" s="33"/>
      <c r="L26" s="34"/>
      <c r="M26" s="33">
        <f t="shared" si="3"/>
        <v>0</v>
      </c>
      <c r="N26" s="35">
        <f t="shared" si="4"/>
        <v>0</v>
      </c>
      <c r="O26" s="35">
        <f t="shared" si="5"/>
        <v>0</v>
      </c>
      <c r="P26" s="35">
        <f t="shared" si="6"/>
        <v>0</v>
      </c>
      <c r="Q26" s="35"/>
      <c r="R26" s="35"/>
      <c r="S26" s="35">
        <f t="shared" si="7"/>
        <v>0</v>
      </c>
      <c r="T26" s="35"/>
      <c r="U26" s="35"/>
      <c r="V26" s="35">
        <f t="shared" si="8"/>
        <v>0</v>
      </c>
      <c r="W26" s="35"/>
      <c r="X26" s="35"/>
      <c r="Y26" s="35">
        <f t="shared" si="9"/>
        <v>0</v>
      </c>
      <c r="Z26" s="35"/>
      <c r="AA26" s="35"/>
      <c r="AB26" s="35">
        <f t="shared" si="10"/>
        <v>0</v>
      </c>
      <c r="AC26" s="36"/>
      <c r="AD26" s="36"/>
      <c r="AE26" s="36">
        <f t="shared" si="11"/>
        <v>0</v>
      </c>
    </row>
    <row r="27" spans="1:31" ht="12.75">
      <c r="A27" s="35" t="s">
        <v>53</v>
      </c>
      <c r="B27" s="35"/>
      <c r="C27" s="35"/>
      <c r="D27" s="35"/>
      <c r="E27" s="33"/>
      <c r="F27" s="33"/>
      <c r="G27" s="33"/>
      <c r="H27" s="33">
        <f t="shared" si="0"/>
        <v>0</v>
      </c>
      <c r="I27" s="33">
        <f t="shared" si="1"/>
        <v>0</v>
      </c>
      <c r="J27" s="33">
        <f t="shared" si="2"/>
        <v>0</v>
      </c>
      <c r="K27" s="33"/>
      <c r="L27" s="34"/>
      <c r="M27" s="33">
        <f t="shared" si="3"/>
        <v>0</v>
      </c>
      <c r="N27" s="35">
        <f t="shared" si="4"/>
        <v>0</v>
      </c>
      <c r="O27" s="35">
        <f t="shared" si="5"/>
        <v>0</v>
      </c>
      <c r="P27" s="35">
        <f t="shared" si="6"/>
        <v>0</v>
      </c>
      <c r="Q27" s="35"/>
      <c r="R27" s="35"/>
      <c r="S27" s="35">
        <f t="shared" si="7"/>
        <v>0</v>
      </c>
      <c r="T27" s="35"/>
      <c r="U27" s="35"/>
      <c r="V27" s="35">
        <f t="shared" si="8"/>
        <v>0</v>
      </c>
      <c r="W27" s="35"/>
      <c r="X27" s="35"/>
      <c r="Y27" s="35">
        <f t="shared" si="9"/>
        <v>0</v>
      </c>
      <c r="Z27" s="35"/>
      <c r="AA27" s="35"/>
      <c r="AB27" s="35">
        <f t="shared" si="10"/>
        <v>0</v>
      </c>
      <c r="AC27" s="36"/>
      <c r="AD27" s="36"/>
      <c r="AE27" s="36">
        <f t="shared" si="11"/>
        <v>0</v>
      </c>
    </row>
    <row r="28" spans="1:31" ht="12.75">
      <c r="A28" s="35" t="s">
        <v>54</v>
      </c>
      <c r="B28" s="35"/>
      <c r="C28" s="35"/>
      <c r="D28" s="35"/>
      <c r="E28" s="33"/>
      <c r="F28" s="33"/>
      <c r="G28" s="33"/>
      <c r="H28" s="33">
        <f t="shared" si="0"/>
        <v>0</v>
      </c>
      <c r="I28" s="33">
        <f t="shared" si="1"/>
        <v>0</v>
      </c>
      <c r="J28" s="33">
        <f t="shared" si="2"/>
        <v>0</v>
      </c>
      <c r="K28" s="33"/>
      <c r="L28" s="34"/>
      <c r="M28" s="33">
        <f t="shared" si="3"/>
        <v>0</v>
      </c>
      <c r="N28" s="35">
        <f t="shared" si="4"/>
        <v>0</v>
      </c>
      <c r="O28" s="35">
        <f t="shared" si="5"/>
        <v>0</v>
      </c>
      <c r="P28" s="35">
        <f t="shared" si="6"/>
        <v>0</v>
      </c>
      <c r="Q28" s="35"/>
      <c r="R28" s="35"/>
      <c r="S28" s="35">
        <f t="shared" si="7"/>
        <v>0</v>
      </c>
      <c r="T28" s="35"/>
      <c r="U28" s="35"/>
      <c r="V28" s="35">
        <f t="shared" si="8"/>
        <v>0</v>
      </c>
      <c r="W28" s="35"/>
      <c r="X28" s="35"/>
      <c r="Y28" s="35">
        <f t="shared" si="9"/>
        <v>0</v>
      </c>
      <c r="Z28" s="35"/>
      <c r="AA28" s="35"/>
      <c r="AB28" s="35">
        <f t="shared" si="10"/>
        <v>0</v>
      </c>
      <c r="AC28" s="36"/>
      <c r="AD28" s="36"/>
      <c r="AE28" s="36">
        <f t="shared" si="11"/>
        <v>0</v>
      </c>
    </row>
    <row r="29" spans="1:31" ht="12.75">
      <c r="A29" s="35" t="s">
        <v>55</v>
      </c>
      <c r="B29" s="35"/>
      <c r="C29" s="35"/>
      <c r="D29" s="35"/>
      <c r="E29" s="33"/>
      <c r="F29" s="33"/>
      <c r="G29" s="33"/>
      <c r="H29" s="33">
        <f t="shared" si="0"/>
        <v>0</v>
      </c>
      <c r="I29" s="33">
        <f t="shared" si="1"/>
        <v>0</v>
      </c>
      <c r="J29" s="33">
        <f t="shared" si="2"/>
        <v>0</v>
      </c>
      <c r="K29" s="33"/>
      <c r="L29" s="34"/>
      <c r="M29" s="33">
        <f t="shared" si="3"/>
        <v>0</v>
      </c>
      <c r="N29" s="35">
        <f t="shared" si="4"/>
        <v>0</v>
      </c>
      <c r="O29" s="35">
        <f t="shared" si="5"/>
        <v>0</v>
      </c>
      <c r="P29" s="35">
        <f t="shared" si="6"/>
        <v>0</v>
      </c>
      <c r="Q29" s="35"/>
      <c r="R29" s="35"/>
      <c r="S29" s="35">
        <f t="shared" si="7"/>
        <v>0</v>
      </c>
      <c r="T29" s="35"/>
      <c r="U29" s="35"/>
      <c r="V29" s="35">
        <f t="shared" si="8"/>
        <v>0</v>
      </c>
      <c r="W29" s="35"/>
      <c r="X29" s="35"/>
      <c r="Y29" s="35">
        <f t="shared" si="9"/>
        <v>0</v>
      </c>
      <c r="Z29" s="35"/>
      <c r="AA29" s="35"/>
      <c r="AB29" s="35">
        <f t="shared" si="10"/>
        <v>0</v>
      </c>
      <c r="AC29" s="36"/>
      <c r="AD29" s="36"/>
      <c r="AE29" s="36">
        <f t="shared" si="11"/>
        <v>0</v>
      </c>
    </row>
    <row r="30" spans="1:31" ht="12.75">
      <c r="A30" s="35" t="s">
        <v>56</v>
      </c>
      <c r="B30" s="35"/>
      <c r="C30" s="35"/>
      <c r="D30" s="35"/>
      <c r="E30" s="33"/>
      <c r="F30" s="33"/>
      <c r="G30" s="33"/>
      <c r="H30" s="33">
        <f t="shared" si="0"/>
        <v>0</v>
      </c>
      <c r="I30" s="33">
        <f t="shared" si="1"/>
        <v>0</v>
      </c>
      <c r="J30" s="33">
        <f t="shared" si="2"/>
        <v>0</v>
      </c>
      <c r="K30" s="33"/>
      <c r="L30" s="34"/>
      <c r="M30" s="33">
        <f t="shared" si="3"/>
        <v>0</v>
      </c>
      <c r="N30" s="35">
        <f t="shared" si="4"/>
        <v>0</v>
      </c>
      <c r="O30" s="35">
        <f t="shared" si="5"/>
        <v>0</v>
      </c>
      <c r="P30" s="35">
        <f t="shared" si="6"/>
        <v>0</v>
      </c>
      <c r="Q30" s="35"/>
      <c r="R30" s="35"/>
      <c r="S30" s="35">
        <f t="shared" si="7"/>
        <v>0</v>
      </c>
      <c r="T30" s="35"/>
      <c r="U30" s="35"/>
      <c r="V30" s="35">
        <f t="shared" si="8"/>
        <v>0</v>
      </c>
      <c r="W30" s="35"/>
      <c r="X30" s="35"/>
      <c r="Y30" s="35">
        <f t="shared" si="9"/>
        <v>0</v>
      </c>
      <c r="Z30" s="35"/>
      <c r="AA30" s="35"/>
      <c r="AB30" s="35">
        <f t="shared" si="10"/>
        <v>0</v>
      </c>
      <c r="AC30" s="36"/>
      <c r="AD30" s="36"/>
      <c r="AE30" s="36">
        <f t="shared" si="11"/>
        <v>0</v>
      </c>
    </row>
    <row r="31" spans="1:31" ht="12.75">
      <c r="A31" s="35" t="s">
        <v>57</v>
      </c>
      <c r="B31" s="35"/>
      <c r="C31" s="35"/>
      <c r="D31" s="35"/>
      <c r="E31" s="33"/>
      <c r="F31" s="33"/>
      <c r="G31" s="33"/>
      <c r="H31" s="33">
        <f t="shared" si="0"/>
        <v>0</v>
      </c>
      <c r="I31" s="33">
        <f t="shared" si="1"/>
        <v>0</v>
      </c>
      <c r="J31" s="33">
        <f t="shared" si="2"/>
        <v>0</v>
      </c>
      <c r="K31" s="33"/>
      <c r="L31" s="34"/>
      <c r="M31" s="33">
        <f t="shared" si="3"/>
        <v>0</v>
      </c>
      <c r="N31" s="35">
        <f t="shared" si="4"/>
        <v>0</v>
      </c>
      <c r="O31" s="35">
        <f t="shared" si="5"/>
        <v>0</v>
      </c>
      <c r="P31" s="35">
        <f t="shared" si="6"/>
        <v>0</v>
      </c>
      <c r="Q31" s="35"/>
      <c r="R31" s="35"/>
      <c r="S31" s="35">
        <f t="shared" si="7"/>
        <v>0</v>
      </c>
      <c r="T31" s="35"/>
      <c r="U31" s="35"/>
      <c r="V31" s="35">
        <f t="shared" si="8"/>
        <v>0</v>
      </c>
      <c r="W31" s="35"/>
      <c r="X31" s="35"/>
      <c r="Y31" s="35">
        <f t="shared" si="9"/>
        <v>0</v>
      </c>
      <c r="Z31" s="35"/>
      <c r="AA31" s="35"/>
      <c r="AB31" s="35">
        <f t="shared" si="10"/>
        <v>0</v>
      </c>
      <c r="AC31" s="36"/>
      <c r="AD31" s="36"/>
      <c r="AE31" s="36">
        <f t="shared" si="11"/>
        <v>0</v>
      </c>
    </row>
    <row r="32" spans="1:31" ht="12.75">
      <c r="A32" s="35" t="s">
        <v>58</v>
      </c>
      <c r="B32" s="35"/>
      <c r="C32" s="35"/>
      <c r="D32" s="35"/>
      <c r="E32" s="33"/>
      <c r="F32" s="33"/>
      <c r="G32" s="33"/>
      <c r="H32" s="33">
        <f t="shared" si="0"/>
        <v>0</v>
      </c>
      <c r="I32" s="33">
        <f t="shared" si="1"/>
        <v>0</v>
      </c>
      <c r="J32" s="33">
        <f t="shared" si="2"/>
        <v>0</v>
      </c>
      <c r="K32" s="33"/>
      <c r="L32" s="34"/>
      <c r="M32" s="33">
        <f t="shared" si="3"/>
        <v>0</v>
      </c>
      <c r="N32" s="35">
        <f t="shared" si="4"/>
        <v>0</v>
      </c>
      <c r="O32" s="35">
        <f t="shared" si="5"/>
        <v>0</v>
      </c>
      <c r="P32" s="35">
        <f t="shared" si="6"/>
        <v>0</v>
      </c>
      <c r="Q32" s="35"/>
      <c r="R32" s="35"/>
      <c r="S32" s="35">
        <f t="shared" si="7"/>
        <v>0</v>
      </c>
      <c r="T32" s="35"/>
      <c r="U32" s="35"/>
      <c r="V32" s="35">
        <f t="shared" si="8"/>
        <v>0</v>
      </c>
      <c r="W32" s="35"/>
      <c r="X32" s="35"/>
      <c r="Y32" s="35">
        <f t="shared" si="9"/>
        <v>0</v>
      </c>
      <c r="Z32" s="35"/>
      <c r="AA32" s="35"/>
      <c r="AB32" s="35">
        <f t="shared" si="10"/>
        <v>0</v>
      </c>
      <c r="AC32" s="36"/>
      <c r="AD32" s="36"/>
      <c r="AE32" s="36">
        <f t="shared" si="11"/>
        <v>0</v>
      </c>
    </row>
    <row r="33" spans="1:31" ht="12.75">
      <c r="A33" s="35" t="s">
        <v>59</v>
      </c>
      <c r="B33" s="35"/>
      <c r="C33" s="35"/>
      <c r="D33" s="35"/>
      <c r="E33" s="33"/>
      <c r="F33" s="33"/>
      <c r="G33" s="33"/>
      <c r="H33" s="33">
        <f t="shared" si="0"/>
        <v>0</v>
      </c>
      <c r="I33" s="33">
        <f t="shared" si="1"/>
        <v>0</v>
      </c>
      <c r="J33" s="33">
        <f t="shared" si="2"/>
        <v>0</v>
      </c>
      <c r="K33" s="33"/>
      <c r="L33" s="34"/>
      <c r="M33" s="33">
        <f t="shared" si="3"/>
        <v>0</v>
      </c>
      <c r="N33" s="35">
        <f t="shared" si="4"/>
        <v>0</v>
      </c>
      <c r="O33" s="35">
        <f t="shared" si="5"/>
        <v>0</v>
      </c>
      <c r="P33" s="35">
        <f t="shared" si="6"/>
        <v>0</v>
      </c>
      <c r="Q33" s="35"/>
      <c r="R33" s="35"/>
      <c r="S33" s="35">
        <f t="shared" si="7"/>
        <v>0</v>
      </c>
      <c r="T33" s="35"/>
      <c r="U33" s="35"/>
      <c r="V33" s="35">
        <f t="shared" si="8"/>
        <v>0</v>
      </c>
      <c r="W33" s="35"/>
      <c r="X33" s="35"/>
      <c r="Y33" s="35">
        <f t="shared" si="9"/>
        <v>0</v>
      </c>
      <c r="Z33" s="35"/>
      <c r="AA33" s="35"/>
      <c r="AB33" s="35">
        <f t="shared" si="10"/>
        <v>0</v>
      </c>
      <c r="AC33" s="36"/>
      <c r="AD33" s="36"/>
      <c r="AE33" s="36">
        <f t="shared" si="11"/>
        <v>0</v>
      </c>
    </row>
    <row r="34" spans="1:31" ht="12.75">
      <c r="A34" s="35" t="s">
        <v>60</v>
      </c>
      <c r="B34" s="35"/>
      <c r="C34" s="35"/>
      <c r="D34" s="35"/>
      <c r="E34" s="33"/>
      <c r="F34" s="33"/>
      <c r="G34" s="33"/>
      <c r="H34" s="33">
        <f t="shared" si="0"/>
        <v>0</v>
      </c>
      <c r="I34" s="33">
        <f t="shared" si="1"/>
        <v>0</v>
      </c>
      <c r="J34" s="33">
        <f t="shared" si="2"/>
        <v>0</v>
      </c>
      <c r="K34" s="33"/>
      <c r="L34" s="34"/>
      <c r="M34" s="33">
        <f t="shared" si="3"/>
        <v>0</v>
      </c>
      <c r="N34" s="35">
        <f t="shared" si="4"/>
        <v>0</v>
      </c>
      <c r="O34" s="35">
        <f t="shared" si="5"/>
        <v>0</v>
      </c>
      <c r="P34" s="35">
        <f t="shared" si="6"/>
        <v>0</v>
      </c>
      <c r="Q34" s="35"/>
      <c r="R34" s="35"/>
      <c r="S34" s="35">
        <f t="shared" si="7"/>
        <v>0</v>
      </c>
      <c r="T34" s="35"/>
      <c r="U34" s="35"/>
      <c r="V34" s="35">
        <f t="shared" si="8"/>
        <v>0</v>
      </c>
      <c r="W34" s="35"/>
      <c r="X34" s="35"/>
      <c r="Y34" s="35">
        <f t="shared" si="9"/>
        <v>0</v>
      </c>
      <c r="Z34" s="35"/>
      <c r="AA34" s="35"/>
      <c r="AB34" s="35">
        <f t="shared" si="10"/>
        <v>0</v>
      </c>
      <c r="AC34" s="36"/>
      <c r="AD34" s="36"/>
      <c r="AE34" s="36">
        <f t="shared" si="11"/>
        <v>0</v>
      </c>
    </row>
    <row r="35" spans="1:31" ht="12.75">
      <c r="A35" s="35" t="s">
        <v>61</v>
      </c>
      <c r="B35" s="35"/>
      <c r="C35" s="35"/>
      <c r="D35" s="35"/>
      <c r="E35" s="33"/>
      <c r="F35" s="33"/>
      <c r="G35" s="33"/>
      <c r="H35" s="33">
        <f t="shared" si="0"/>
        <v>0</v>
      </c>
      <c r="I35" s="33">
        <f t="shared" si="1"/>
        <v>0</v>
      </c>
      <c r="J35" s="33">
        <f t="shared" si="2"/>
        <v>0</v>
      </c>
      <c r="K35" s="33"/>
      <c r="L35" s="34"/>
      <c r="M35" s="33">
        <f t="shared" si="3"/>
        <v>0</v>
      </c>
      <c r="N35" s="35">
        <f t="shared" si="4"/>
        <v>0</v>
      </c>
      <c r="O35" s="35">
        <f t="shared" si="5"/>
        <v>0</v>
      </c>
      <c r="P35" s="35">
        <f t="shared" si="6"/>
        <v>0</v>
      </c>
      <c r="Q35" s="35"/>
      <c r="R35" s="35"/>
      <c r="S35" s="35">
        <f t="shared" si="7"/>
        <v>0</v>
      </c>
      <c r="T35" s="35"/>
      <c r="U35" s="35"/>
      <c r="V35" s="35">
        <f t="shared" si="8"/>
        <v>0</v>
      </c>
      <c r="W35" s="35"/>
      <c r="X35" s="35"/>
      <c r="Y35" s="35">
        <f t="shared" si="9"/>
        <v>0</v>
      </c>
      <c r="Z35" s="35"/>
      <c r="AA35" s="35"/>
      <c r="AB35" s="35">
        <f t="shared" si="10"/>
        <v>0</v>
      </c>
      <c r="AC35" s="36"/>
      <c r="AD35" s="36"/>
      <c r="AE35" s="36">
        <f t="shared" si="11"/>
        <v>0</v>
      </c>
    </row>
    <row r="36" spans="1:31" ht="12.75">
      <c r="A36" s="35" t="s">
        <v>62</v>
      </c>
      <c r="B36" s="35"/>
      <c r="C36" s="35"/>
      <c r="D36" s="35"/>
      <c r="E36" s="33"/>
      <c r="F36" s="33"/>
      <c r="G36" s="33"/>
      <c r="H36" s="33">
        <f t="shared" si="0"/>
        <v>0</v>
      </c>
      <c r="I36" s="33">
        <f t="shared" si="1"/>
        <v>0</v>
      </c>
      <c r="J36" s="33">
        <f t="shared" si="2"/>
        <v>0</v>
      </c>
      <c r="K36" s="33"/>
      <c r="L36" s="34"/>
      <c r="M36" s="33">
        <f t="shared" si="3"/>
        <v>0</v>
      </c>
      <c r="N36" s="35">
        <f t="shared" si="4"/>
        <v>0</v>
      </c>
      <c r="O36" s="35">
        <f t="shared" si="5"/>
        <v>0</v>
      </c>
      <c r="P36" s="35">
        <f t="shared" si="6"/>
        <v>0</v>
      </c>
      <c r="Q36" s="35"/>
      <c r="R36" s="35"/>
      <c r="S36" s="35">
        <f t="shared" si="7"/>
        <v>0</v>
      </c>
      <c r="T36" s="35"/>
      <c r="U36" s="35"/>
      <c r="V36" s="35">
        <f t="shared" si="8"/>
        <v>0</v>
      </c>
      <c r="W36" s="35"/>
      <c r="X36" s="35"/>
      <c r="Y36" s="35">
        <f t="shared" si="9"/>
        <v>0</v>
      </c>
      <c r="Z36" s="35"/>
      <c r="AA36" s="35"/>
      <c r="AB36" s="35">
        <f t="shared" si="10"/>
        <v>0</v>
      </c>
      <c r="AC36" s="36"/>
      <c r="AD36" s="36"/>
      <c r="AE36" s="36">
        <f t="shared" si="11"/>
        <v>0</v>
      </c>
    </row>
    <row r="37" spans="1:31" ht="12.75">
      <c r="A37" s="35" t="s">
        <v>63</v>
      </c>
      <c r="B37" s="35"/>
      <c r="C37" s="35"/>
      <c r="D37" s="35"/>
      <c r="E37" s="33"/>
      <c r="F37" s="33"/>
      <c r="G37" s="33"/>
      <c r="H37" s="33">
        <f t="shared" si="0"/>
        <v>0</v>
      </c>
      <c r="I37" s="33">
        <f t="shared" si="1"/>
        <v>0</v>
      </c>
      <c r="J37" s="33">
        <f t="shared" si="2"/>
        <v>0</v>
      </c>
      <c r="K37" s="33"/>
      <c r="L37" s="34"/>
      <c r="M37" s="33">
        <f t="shared" si="3"/>
        <v>0</v>
      </c>
      <c r="N37" s="35">
        <f t="shared" si="4"/>
        <v>0</v>
      </c>
      <c r="O37" s="35">
        <f t="shared" si="5"/>
        <v>0</v>
      </c>
      <c r="P37" s="35">
        <f t="shared" si="6"/>
        <v>0</v>
      </c>
      <c r="Q37" s="35"/>
      <c r="R37" s="35"/>
      <c r="S37" s="35">
        <f t="shared" si="7"/>
        <v>0</v>
      </c>
      <c r="T37" s="35"/>
      <c r="U37" s="35"/>
      <c r="V37" s="35">
        <f t="shared" si="8"/>
        <v>0</v>
      </c>
      <c r="W37" s="35"/>
      <c r="X37" s="35"/>
      <c r="Y37" s="35">
        <f t="shared" si="9"/>
        <v>0</v>
      </c>
      <c r="Z37" s="35"/>
      <c r="AA37" s="35"/>
      <c r="AB37" s="35">
        <f t="shared" si="10"/>
        <v>0</v>
      </c>
      <c r="AC37" s="36"/>
      <c r="AD37" s="36"/>
      <c r="AE37" s="36">
        <f t="shared" si="11"/>
        <v>0</v>
      </c>
    </row>
    <row r="38" spans="1:31" ht="12.75">
      <c r="A38" s="35" t="s">
        <v>64</v>
      </c>
      <c r="B38" s="35"/>
      <c r="C38" s="35"/>
      <c r="D38" s="35"/>
      <c r="E38" s="33"/>
      <c r="F38" s="33"/>
      <c r="G38" s="33"/>
      <c r="H38" s="33">
        <f t="shared" si="0"/>
        <v>0</v>
      </c>
      <c r="I38" s="33">
        <f t="shared" si="1"/>
        <v>0</v>
      </c>
      <c r="J38" s="33">
        <f t="shared" si="2"/>
        <v>0</v>
      </c>
      <c r="K38" s="33"/>
      <c r="L38" s="34"/>
      <c r="M38" s="33">
        <f t="shared" si="3"/>
        <v>0</v>
      </c>
      <c r="N38" s="35">
        <f t="shared" si="4"/>
        <v>0</v>
      </c>
      <c r="O38" s="35">
        <f t="shared" si="5"/>
        <v>0</v>
      </c>
      <c r="P38" s="35">
        <f t="shared" si="6"/>
        <v>0</v>
      </c>
      <c r="Q38" s="35"/>
      <c r="R38" s="35"/>
      <c r="S38" s="35">
        <f t="shared" si="7"/>
        <v>0</v>
      </c>
      <c r="T38" s="35"/>
      <c r="U38" s="35"/>
      <c r="V38" s="35">
        <f t="shared" si="8"/>
        <v>0</v>
      </c>
      <c r="W38" s="35"/>
      <c r="X38" s="35"/>
      <c r="Y38" s="35">
        <f t="shared" si="9"/>
        <v>0</v>
      </c>
      <c r="Z38" s="35"/>
      <c r="AA38" s="35"/>
      <c r="AB38" s="35">
        <f t="shared" si="10"/>
        <v>0</v>
      </c>
      <c r="AC38" s="36"/>
      <c r="AD38" s="36"/>
      <c r="AE38" s="36">
        <f t="shared" si="11"/>
        <v>0</v>
      </c>
    </row>
    <row r="39" spans="1:31" ht="12.75">
      <c r="A39" s="35" t="s">
        <v>65</v>
      </c>
      <c r="B39" s="35"/>
      <c r="C39" s="35"/>
      <c r="D39" s="35"/>
      <c r="E39" s="33"/>
      <c r="F39" s="33"/>
      <c r="G39" s="33"/>
      <c r="H39" s="33">
        <f t="shared" si="0"/>
        <v>0</v>
      </c>
      <c r="I39" s="33">
        <f t="shared" si="1"/>
        <v>0</v>
      </c>
      <c r="J39" s="33">
        <f t="shared" si="2"/>
        <v>0</v>
      </c>
      <c r="K39" s="33"/>
      <c r="L39" s="34"/>
      <c r="M39" s="33">
        <f t="shared" si="3"/>
        <v>0</v>
      </c>
      <c r="N39" s="35">
        <f t="shared" si="4"/>
        <v>0</v>
      </c>
      <c r="O39" s="35">
        <f t="shared" si="5"/>
        <v>0</v>
      </c>
      <c r="P39" s="35">
        <f t="shared" si="6"/>
        <v>0</v>
      </c>
      <c r="Q39" s="35"/>
      <c r="R39" s="35"/>
      <c r="S39" s="35">
        <f t="shared" si="7"/>
        <v>0</v>
      </c>
      <c r="T39" s="35"/>
      <c r="U39" s="35"/>
      <c r="V39" s="35">
        <f t="shared" si="8"/>
        <v>0</v>
      </c>
      <c r="W39" s="35"/>
      <c r="X39" s="35"/>
      <c r="Y39" s="35">
        <f t="shared" si="9"/>
        <v>0</v>
      </c>
      <c r="Z39" s="35"/>
      <c r="AA39" s="35"/>
      <c r="AB39" s="35">
        <f t="shared" si="10"/>
        <v>0</v>
      </c>
      <c r="AC39" s="36"/>
      <c r="AD39" s="36"/>
      <c r="AE39" s="36">
        <f t="shared" si="11"/>
        <v>0</v>
      </c>
    </row>
    <row r="40" spans="1:31" ht="12.75">
      <c r="A40" s="35" t="s">
        <v>66</v>
      </c>
      <c r="B40" s="35"/>
      <c r="C40" s="35"/>
      <c r="D40" s="35"/>
      <c r="E40" s="33"/>
      <c r="F40" s="33"/>
      <c r="G40" s="33"/>
      <c r="H40" s="33">
        <f t="shared" si="0"/>
        <v>0</v>
      </c>
      <c r="I40" s="33">
        <f t="shared" si="1"/>
        <v>0</v>
      </c>
      <c r="J40" s="33">
        <f t="shared" si="2"/>
        <v>0</v>
      </c>
      <c r="K40" s="33"/>
      <c r="L40" s="34"/>
      <c r="M40" s="33">
        <f t="shared" si="3"/>
        <v>0</v>
      </c>
      <c r="N40" s="35">
        <f t="shared" si="4"/>
        <v>0</v>
      </c>
      <c r="O40" s="35">
        <f t="shared" si="5"/>
        <v>0</v>
      </c>
      <c r="P40" s="35">
        <f t="shared" si="6"/>
        <v>0</v>
      </c>
      <c r="Q40" s="35"/>
      <c r="R40" s="35"/>
      <c r="S40" s="35">
        <f t="shared" si="7"/>
        <v>0</v>
      </c>
      <c r="T40" s="35"/>
      <c r="U40" s="35"/>
      <c r="V40" s="35">
        <f t="shared" si="8"/>
        <v>0</v>
      </c>
      <c r="W40" s="35"/>
      <c r="X40" s="35"/>
      <c r="Y40" s="35">
        <f t="shared" si="9"/>
        <v>0</v>
      </c>
      <c r="Z40" s="35"/>
      <c r="AA40" s="35"/>
      <c r="AB40" s="35">
        <f t="shared" si="10"/>
        <v>0</v>
      </c>
      <c r="AC40" s="36"/>
      <c r="AD40" s="36"/>
      <c r="AE40" s="36">
        <f t="shared" si="11"/>
        <v>0</v>
      </c>
    </row>
    <row r="41" spans="1:31" ht="13.5" thickBot="1">
      <c r="A41" s="37" t="s">
        <v>67</v>
      </c>
      <c r="B41" s="37"/>
      <c r="C41" s="37"/>
      <c r="D41" s="37"/>
      <c r="E41" s="38"/>
      <c r="F41" s="38"/>
      <c r="G41" s="38"/>
      <c r="H41" s="33">
        <f t="shared" si="0"/>
        <v>0</v>
      </c>
      <c r="I41" s="33">
        <f t="shared" si="1"/>
        <v>0</v>
      </c>
      <c r="J41" s="33">
        <f t="shared" si="2"/>
        <v>0</v>
      </c>
      <c r="K41" s="38"/>
      <c r="L41" s="39"/>
      <c r="M41" s="33">
        <f t="shared" si="3"/>
        <v>0</v>
      </c>
      <c r="N41" s="35">
        <f t="shared" si="4"/>
        <v>0</v>
      </c>
      <c r="O41" s="35">
        <f t="shared" si="5"/>
        <v>0</v>
      </c>
      <c r="P41" s="35">
        <f t="shared" si="6"/>
        <v>0</v>
      </c>
      <c r="Q41" s="37"/>
      <c r="R41" s="37"/>
      <c r="S41" s="35">
        <f t="shared" si="7"/>
        <v>0</v>
      </c>
      <c r="T41" s="37"/>
      <c r="U41" s="37"/>
      <c r="V41" s="35">
        <f t="shared" si="8"/>
        <v>0</v>
      </c>
      <c r="W41" s="37"/>
      <c r="X41" s="37"/>
      <c r="Y41" s="35">
        <f t="shared" si="9"/>
        <v>0</v>
      </c>
      <c r="Z41" s="37"/>
      <c r="AA41" s="37"/>
      <c r="AB41" s="35">
        <f t="shared" si="10"/>
        <v>0</v>
      </c>
      <c r="AC41" s="40"/>
      <c r="AD41" s="40"/>
      <c r="AE41" s="36">
        <f t="shared" si="11"/>
        <v>0</v>
      </c>
    </row>
    <row r="42" spans="1:31" ht="13.5" thickBot="1">
      <c r="A42" s="41" t="s">
        <v>68</v>
      </c>
      <c r="B42" s="41"/>
      <c r="C42" s="41"/>
      <c r="D42" s="41"/>
      <c r="E42" s="42"/>
      <c r="F42" s="42"/>
      <c r="G42" s="42"/>
      <c r="H42" s="33">
        <f t="shared" si="0"/>
        <v>0</v>
      </c>
      <c r="I42" s="33">
        <f t="shared" si="1"/>
        <v>0</v>
      </c>
      <c r="J42" s="33">
        <f t="shared" si="2"/>
        <v>0</v>
      </c>
      <c r="K42" s="42"/>
      <c r="L42" s="43"/>
      <c r="M42" s="33">
        <f t="shared" si="3"/>
        <v>0</v>
      </c>
      <c r="N42" s="35">
        <f t="shared" si="4"/>
        <v>0</v>
      </c>
      <c r="O42" s="35">
        <f t="shared" si="5"/>
        <v>0</v>
      </c>
      <c r="P42" s="35">
        <f t="shared" si="6"/>
        <v>0</v>
      </c>
      <c r="Q42" s="42"/>
      <c r="R42" s="42"/>
      <c r="S42" s="35">
        <f t="shared" si="7"/>
        <v>0</v>
      </c>
      <c r="T42" s="42"/>
      <c r="U42" s="42"/>
      <c r="V42" s="35">
        <f t="shared" si="8"/>
        <v>0</v>
      </c>
      <c r="W42" s="42"/>
      <c r="X42" s="42"/>
      <c r="Y42" s="35">
        <f t="shared" si="9"/>
        <v>0</v>
      </c>
      <c r="Z42" s="42"/>
      <c r="AA42" s="42"/>
      <c r="AB42" s="35">
        <f t="shared" si="10"/>
        <v>0</v>
      </c>
      <c r="AC42" s="44"/>
      <c r="AD42" s="44"/>
      <c r="AE42" s="36">
        <f t="shared" si="11"/>
        <v>0</v>
      </c>
    </row>
    <row r="43" spans="1:31" ht="13.5" thickBot="1">
      <c r="A43" s="45" t="s">
        <v>69</v>
      </c>
      <c r="B43" s="45"/>
      <c r="C43" s="45"/>
      <c r="D43" s="45"/>
      <c r="E43" s="46"/>
      <c r="F43" s="46"/>
      <c r="G43" s="46"/>
      <c r="H43" s="33">
        <f t="shared" si="0"/>
        <v>0</v>
      </c>
      <c r="I43" s="46"/>
      <c r="J43" s="46"/>
      <c r="K43" s="46"/>
      <c r="L43" s="47"/>
      <c r="M43" s="33">
        <f t="shared" si="3"/>
        <v>0</v>
      </c>
      <c r="N43" s="35">
        <f t="shared" si="4"/>
        <v>0</v>
      </c>
      <c r="O43" s="35">
        <f t="shared" si="5"/>
        <v>0</v>
      </c>
      <c r="P43" s="35">
        <f t="shared" si="6"/>
        <v>0</v>
      </c>
      <c r="Q43" s="46"/>
      <c r="R43" s="46"/>
      <c r="S43" s="35">
        <f t="shared" si="7"/>
        <v>0</v>
      </c>
      <c r="T43" s="46"/>
      <c r="U43" s="46"/>
      <c r="V43" s="35">
        <f t="shared" si="8"/>
        <v>0</v>
      </c>
      <c r="W43" s="46"/>
      <c r="X43" s="46"/>
      <c r="Y43" s="35">
        <f t="shared" si="9"/>
        <v>0</v>
      </c>
      <c r="Z43" s="46"/>
      <c r="AA43" s="46"/>
      <c r="AB43" s="35">
        <f t="shared" si="10"/>
        <v>0</v>
      </c>
      <c r="AC43" s="44"/>
      <c r="AD43" s="44"/>
      <c r="AE43" s="36">
        <f t="shared" si="11"/>
        <v>0</v>
      </c>
    </row>
    <row r="44" spans="1:6" ht="12.75">
      <c r="A44" s="12" t="s">
        <v>70</v>
      </c>
      <c r="B44" s="31"/>
      <c r="C44" s="31"/>
      <c r="D44" s="31"/>
      <c r="E44" s="4"/>
      <c r="F44" s="4"/>
    </row>
    <row r="45" spans="1:4" ht="12.75">
      <c r="A45" s="31" t="s">
        <v>80</v>
      </c>
      <c r="B45" s="31"/>
      <c r="C45" s="31"/>
      <c r="D45" s="31"/>
    </row>
  </sheetData>
  <sheetProtection/>
  <mergeCells count="29">
    <mergeCell ref="A1:AB1"/>
    <mergeCell ref="A2:A6"/>
    <mergeCell ref="P4:P6"/>
    <mergeCell ref="Q4:S5"/>
    <mergeCell ref="T4:V5"/>
    <mergeCell ref="W4:Y5"/>
    <mergeCell ref="B2:D3"/>
    <mergeCell ref="B4:B6"/>
    <mergeCell ref="C4:C6"/>
    <mergeCell ref="D4:D6"/>
    <mergeCell ref="E2:G3"/>
    <mergeCell ref="N4:N6"/>
    <mergeCell ref="L4:L6"/>
    <mergeCell ref="M4:M6"/>
    <mergeCell ref="H2:J3"/>
    <mergeCell ref="AC4:AE5"/>
    <mergeCell ref="E4:E6"/>
    <mergeCell ref="F4:F6"/>
    <mergeCell ref="G4:G6"/>
    <mergeCell ref="H4:H6"/>
    <mergeCell ref="I4:I6"/>
    <mergeCell ref="J4:J6"/>
    <mergeCell ref="N2:AB2"/>
    <mergeCell ref="N3:P3"/>
    <mergeCell ref="Q3:AB3"/>
    <mergeCell ref="K2:M3"/>
    <mergeCell ref="K4:K6"/>
    <mergeCell ref="O4:O6"/>
    <mergeCell ref="Z4:AB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43" sqref="B43:M44"/>
    </sheetView>
  </sheetViews>
  <sheetFormatPr defaultColWidth="9.140625" defaultRowHeight="12.75"/>
  <cols>
    <col min="1" max="1" width="17.8515625" style="0" customWidth="1"/>
    <col min="2" max="2" width="11.140625" style="0" customWidth="1"/>
    <col min="3" max="3" width="10.57421875" style="0" customWidth="1"/>
    <col min="4" max="4" width="10.421875" style="0" customWidth="1"/>
    <col min="5" max="5" width="10.57421875" style="0" customWidth="1"/>
    <col min="6" max="6" width="10.421875" style="0" customWidth="1"/>
    <col min="7" max="8" width="10.28125" style="0" customWidth="1"/>
    <col min="9" max="9" width="10.00390625" style="0" customWidth="1"/>
    <col min="10" max="10" width="10.421875" style="0" customWidth="1"/>
    <col min="11" max="11" width="10.57421875" style="0" customWidth="1"/>
    <col min="12" max="12" width="11.140625" style="0" customWidth="1"/>
    <col min="13" max="13" width="10.00390625" style="0" customWidth="1"/>
  </cols>
  <sheetData>
    <row r="1" spans="1:12" ht="13.5" thickBot="1">
      <c r="A1" s="132" t="s">
        <v>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3" ht="12.75">
      <c r="A2" s="146" t="s">
        <v>0</v>
      </c>
      <c r="B2" s="149" t="s">
        <v>12</v>
      </c>
      <c r="C2" s="149"/>
      <c r="D2" s="149"/>
      <c r="E2" s="149" t="s">
        <v>13</v>
      </c>
      <c r="F2" s="149"/>
      <c r="G2" s="149"/>
      <c r="H2" s="149" t="s">
        <v>78</v>
      </c>
      <c r="I2" s="149"/>
      <c r="J2" s="149"/>
      <c r="K2" s="149"/>
      <c r="L2" s="149"/>
      <c r="M2" s="137" t="s">
        <v>79</v>
      </c>
    </row>
    <row r="3" spans="1:13" ht="12" customHeight="1">
      <c r="A3" s="147"/>
      <c r="B3" s="141" t="s">
        <v>71</v>
      </c>
      <c r="C3" s="141">
        <v>2012</v>
      </c>
      <c r="D3" s="141" t="s">
        <v>16</v>
      </c>
      <c r="E3" s="141" t="s">
        <v>71</v>
      </c>
      <c r="F3" s="150">
        <v>2012</v>
      </c>
      <c r="G3" s="141" t="s">
        <v>19</v>
      </c>
      <c r="H3" s="141" t="s">
        <v>21</v>
      </c>
      <c r="I3" s="141" t="s">
        <v>22</v>
      </c>
      <c r="J3" s="141" t="s">
        <v>23</v>
      </c>
      <c r="K3" s="141" t="s">
        <v>24</v>
      </c>
      <c r="L3" s="141" t="s">
        <v>20</v>
      </c>
      <c r="M3" s="138"/>
    </row>
    <row r="4" spans="1:13" ht="10.5" customHeight="1">
      <c r="A4" s="147"/>
      <c r="B4" s="144"/>
      <c r="C4" s="142"/>
      <c r="D4" s="142"/>
      <c r="E4" s="144"/>
      <c r="F4" s="151"/>
      <c r="G4" s="142"/>
      <c r="H4" s="141"/>
      <c r="I4" s="141"/>
      <c r="J4" s="141"/>
      <c r="K4" s="141"/>
      <c r="L4" s="144"/>
      <c r="M4" s="139"/>
    </row>
    <row r="5" spans="1:13" ht="12.75">
      <c r="A5" s="147"/>
      <c r="B5" s="144"/>
      <c r="C5" s="142"/>
      <c r="D5" s="142"/>
      <c r="E5" s="144"/>
      <c r="F5" s="151"/>
      <c r="G5" s="142"/>
      <c r="H5" s="141"/>
      <c r="I5" s="141"/>
      <c r="J5" s="141"/>
      <c r="K5" s="141"/>
      <c r="L5" s="144"/>
      <c r="M5" s="139"/>
    </row>
    <row r="6" spans="1:13" ht="6.75" customHeight="1">
      <c r="A6" s="148"/>
      <c r="B6" s="145"/>
      <c r="C6" s="143"/>
      <c r="D6" s="143"/>
      <c r="E6" s="145"/>
      <c r="F6" s="152"/>
      <c r="G6" s="143"/>
      <c r="H6" s="143"/>
      <c r="I6" s="143"/>
      <c r="J6" s="143"/>
      <c r="K6" s="143"/>
      <c r="L6" s="145"/>
      <c r="M6" s="140"/>
    </row>
    <row r="7" spans="1:13" ht="12.75">
      <c r="A7" s="13" t="s">
        <v>32</v>
      </c>
      <c r="B7" s="14"/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48"/>
      <c r="M7" s="49">
        <v>150</v>
      </c>
    </row>
    <row r="8" spans="1:13" ht="12.75">
      <c r="A8" s="13" t="s">
        <v>33</v>
      </c>
      <c r="B8" s="5">
        <v>61</v>
      </c>
      <c r="C8" s="5">
        <v>62</v>
      </c>
      <c r="D8" s="5">
        <f aca="true" t="shared" si="0" ref="D8:D43">B8-C8</f>
        <v>-1</v>
      </c>
      <c r="E8" s="5">
        <v>101</v>
      </c>
      <c r="F8" s="5">
        <v>101</v>
      </c>
      <c r="G8" s="5">
        <f aca="true" t="shared" si="1" ref="G8:G43">E8-F8</f>
        <v>0</v>
      </c>
      <c r="H8" s="5"/>
      <c r="I8" s="5"/>
      <c r="J8" s="5"/>
      <c r="K8" s="5"/>
      <c r="L8" s="5"/>
      <c r="M8" s="49">
        <v>2730</v>
      </c>
    </row>
    <row r="9" spans="1:13" ht="12.75">
      <c r="A9" s="13" t="s">
        <v>34</v>
      </c>
      <c r="B9" s="5">
        <v>163</v>
      </c>
      <c r="C9" s="5">
        <v>325</v>
      </c>
      <c r="D9" s="5">
        <f t="shared" si="0"/>
        <v>-162</v>
      </c>
      <c r="E9" s="5">
        <v>30</v>
      </c>
      <c r="F9" s="5">
        <v>30</v>
      </c>
      <c r="G9" s="5">
        <f t="shared" si="1"/>
        <v>0</v>
      </c>
      <c r="H9" s="5">
        <v>5</v>
      </c>
      <c r="I9" s="5">
        <v>5</v>
      </c>
      <c r="J9" s="5">
        <v>5</v>
      </c>
      <c r="K9" s="5"/>
      <c r="L9" s="5">
        <v>2</v>
      </c>
      <c r="M9" s="49">
        <v>1050</v>
      </c>
    </row>
    <row r="10" spans="1:13" ht="12.75">
      <c r="A10" s="13" t="s">
        <v>35</v>
      </c>
      <c r="B10" s="5">
        <v>4680</v>
      </c>
      <c r="C10" s="5">
        <v>4289</v>
      </c>
      <c r="D10" s="5">
        <f t="shared" si="0"/>
        <v>391</v>
      </c>
      <c r="E10" s="5">
        <v>3495</v>
      </c>
      <c r="F10" s="5">
        <v>3246</v>
      </c>
      <c r="G10" s="5">
        <v>209</v>
      </c>
      <c r="H10" s="5">
        <v>950</v>
      </c>
      <c r="I10" s="5">
        <v>1090</v>
      </c>
      <c r="J10" s="5">
        <v>775</v>
      </c>
      <c r="K10" s="5">
        <v>50</v>
      </c>
      <c r="L10" s="5">
        <v>630</v>
      </c>
      <c r="M10" s="49">
        <v>12300</v>
      </c>
    </row>
    <row r="11" spans="1:13" ht="12.75">
      <c r="A11" s="13" t="s">
        <v>36</v>
      </c>
      <c r="B11" s="5"/>
      <c r="C11" s="5">
        <v>0</v>
      </c>
      <c r="D11" s="5">
        <f t="shared" si="0"/>
        <v>0</v>
      </c>
      <c r="E11" s="5">
        <f aca="true" t="shared" si="2" ref="E11:E43">H11+I11+J11+K11+L11</f>
        <v>0</v>
      </c>
      <c r="F11" s="5"/>
      <c r="G11" s="5">
        <f t="shared" si="1"/>
        <v>0</v>
      </c>
      <c r="H11" s="5"/>
      <c r="I11" s="5"/>
      <c r="J11" s="5"/>
      <c r="K11" s="5"/>
      <c r="L11" s="5"/>
      <c r="M11" s="49">
        <v>6900</v>
      </c>
    </row>
    <row r="12" spans="1:13" ht="12.75">
      <c r="A12" s="13" t="s">
        <v>37</v>
      </c>
      <c r="B12" s="5">
        <v>162</v>
      </c>
      <c r="C12" s="5">
        <v>150</v>
      </c>
      <c r="D12" s="5">
        <f t="shared" si="0"/>
        <v>12</v>
      </c>
      <c r="E12" s="5">
        <v>10</v>
      </c>
      <c r="F12" s="5">
        <v>4.3</v>
      </c>
      <c r="G12" s="5">
        <f t="shared" si="1"/>
        <v>5.7</v>
      </c>
      <c r="H12" s="5">
        <v>2</v>
      </c>
      <c r="I12" s="5">
        <v>3</v>
      </c>
      <c r="J12" s="5">
        <v>2</v>
      </c>
      <c r="K12" s="5"/>
      <c r="L12" s="5">
        <v>3</v>
      </c>
      <c r="M12" s="49">
        <v>100</v>
      </c>
    </row>
    <row r="13" spans="1:13" ht="12.75">
      <c r="A13" s="13" t="s">
        <v>38</v>
      </c>
      <c r="B13" s="5">
        <v>592</v>
      </c>
      <c r="C13" s="5">
        <v>567</v>
      </c>
      <c r="D13" s="5">
        <f t="shared" si="0"/>
        <v>25</v>
      </c>
      <c r="E13" s="5">
        <f t="shared" si="2"/>
        <v>0</v>
      </c>
      <c r="F13" s="6"/>
      <c r="G13" s="5">
        <f t="shared" si="1"/>
        <v>0</v>
      </c>
      <c r="H13" s="5"/>
      <c r="I13" s="5"/>
      <c r="J13" s="5"/>
      <c r="K13" s="5"/>
      <c r="L13" s="5"/>
      <c r="M13" s="49">
        <v>10721</v>
      </c>
    </row>
    <row r="14" spans="1:13" ht="12.75">
      <c r="A14" s="13" t="s">
        <v>39</v>
      </c>
      <c r="B14" s="5">
        <v>2</v>
      </c>
      <c r="C14" s="5">
        <v>0</v>
      </c>
      <c r="D14" s="5">
        <v>0</v>
      </c>
      <c r="E14" s="5">
        <v>1</v>
      </c>
      <c r="F14" s="5"/>
      <c r="G14" s="5">
        <v>0</v>
      </c>
      <c r="H14" s="5"/>
      <c r="I14" s="5"/>
      <c r="J14" s="5"/>
      <c r="K14" s="5"/>
      <c r="L14" s="5"/>
      <c r="M14" s="49">
        <v>1760</v>
      </c>
    </row>
    <row r="15" spans="1:13" ht="12.75">
      <c r="A15" s="13" t="s">
        <v>40</v>
      </c>
      <c r="B15" s="5">
        <v>990</v>
      </c>
      <c r="C15" s="5">
        <v>988</v>
      </c>
      <c r="D15" s="5">
        <f t="shared" si="0"/>
        <v>2</v>
      </c>
      <c r="E15" s="5">
        <f t="shared" si="2"/>
        <v>61</v>
      </c>
      <c r="F15" s="5">
        <v>0</v>
      </c>
      <c r="G15" s="5">
        <f t="shared" si="1"/>
        <v>61</v>
      </c>
      <c r="H15" s="5">
        <v>20</v>
      </c>
      <c r="I15" s="5">
        <v>20</v>
      </c>
      <c r="J15" s="5">
        <v>20</v>
      </c>
      <c r="K15" s="5"/>
      <c r="L15" s="5">
        <v>1</v>
      </c>
      <c r="M15" s="49">
        <v>4210</v>
      </c>
    </row>
    <row r="16" spans="1:13" ht="12.75">
      <c r="A16" s="14" t="s">
        <v>41</v>
      </c>
      <c r="B16" s="5">
        <v>32</v>
      </c>
      <c r="C16" s="5">
        <v>32</v>
      </c>
      <c r="D16" s="5">
        <f t="shared" si="0"/>
        <v>0</v>
      </c>
      <c r="E16" s="5">
        <f t="shared" si="2"/>
        <v>25</v>
      </c>
      <c r="F16" s="5">
        <v>25</v>
      </c>
      <c r="G16" s="5">
        <f t="shared" si="1"/>
        <v>0</v>
      </c>
      <c r="H16" s="5">
        <v>5</v>
      </c>
      <c r="I16" s="5">
        <v>10</v>
      </c>
      <c r="J16" s="5">
        <v>10</v>
      </c>
      <c r="K16" s="5"/>
      <c r="L16" s="5"/>
      <c r="M16" s="49">
        <v>4698</v>
      </c>
    </row>
    <row r="17" spans="1:13" ht="12.75">
      <c r="A17" s="14" t="s">
        <v>42</v>
      </c>
      <c r="B17" s="5">
        <v>2060</v>
      </c>
      <c r="C17" s="5">
        <v>2010</v>
      </c>
      <c r="D17" s="5">
        <f t="shared" si="0"/>
        <v>50</v>
      </c>
      <c r="E17" s="5">
        <v>488</v>
      </c>
      <c r="F17" s="5">
        <v>518</v>
      </c>
      <c r="G17" s="5">
        <f t="shared" si="1"/>
        <v>-30</v>
      </c>
      <c r="H17" s="5">
        <v>175</v>
      </c>
      <c r="I17" s="5">
        <v>132</v>
      </c>
      <c r="J17" s="5">
        <v>110</v>
      </c>
      <c r="K17" s="5">
        <v>33</v>
      </c>
      <c r="L17" s="5">
        <v>3</v>
      </c>
      <c r="M17" s="49">
        <v>5548</v>
      </c>
    </row>
    <row r="18" spans="1:13" ht="12.75">
      <c r="A18" s="14" t="s">
        <v>43</v>
      </c>
      <c r="B18" s="5">
        <v>100</v>
      </c>
      <c r="C18" s="5">
        <v>61.5</v>
      </c>
      <c r="D18" s="5">
        <f t="shared" si="0"/>
        <v>38.5</v>
      </c>
      <c r="E18" s="5">
        <v>110</v>
      </c>
      <c r="F18" s="5">
        <v>94</v>
      </c>
      <c r="G18" s="5">
        <f t="shared" si="1"/>
        <v>16</v>
      </c>
      <c r="H18" s="5">
        <v>28</v>
      </c>
      <c r="I18" s="5">
        <v>20</v>
      </c>
      <c r="J18" s="5">
        <v>10</v>
      </c>
      <c r="K18" s="5">
        <v>15</v>
      </c>
      <c r="L18" s="5">
        <v>2</v>
      </c>
      <c r="M18" s="49">
        <v>1195</v>
      </c>
    </row>
    <row r="19" spans="1:13" ht="12.75">
      <c r="A19" s="14" t="s">
        <v>44</v>
      </c>
      <c r="B19" s="5">
        <v>20</v>
      </c>
      <c r="C19" s="5">
        <v>43</v>
      </c>
      <c r="D19" s="5">
        <f t="shared" si="0"/>
        <v>-23</v>
      </c>
      <c r="E19" s="5">
        <f t="shared" si="2"/>
        <v>3</v>
      </c>
      <c r="F19" s="5">
        <v>2</v>
      </c>
      <c r="G19" s="5">
        <f t="shared" si="1"/>
        <v>1</v>
      </c>
      <c r="H19" s="5"/>
      <c r="I19" s="5">
        <v>1</v>
      </c>
      <c r="J19" s="5">
        <v>2</v>
      </c>
      <c r="K19" s="5"/>
      <c r="L19" s="5"/>
      <c r="M19" s="49">
        <v>3520</v>
      </c>
    </row>
    <row r="20" spans="1:13" ht="12.75">
      <c r="A20" s="14" t="s">
        <v>45</v>
      </c>
      <c r="B20" s="5">
        <v>800.8</v>
      </c>
      <c r="C20" s="5">
        <v>892</v>
      </c>
      <c r="D20" s="5">
        <f t="shared" si="0"/>
        <v>-91.20000000000005</v>
      </c>
      <c r="E20" s="5">
        <v>170.8</v>
      </c>
      <c r="F20" s="5">
        <v>188</v>
      </c>
      <c r="G20" s="5">
        <f t="shared" si="1"/>
        <v>-17.19999999999999</v>
      </c>
      <c r="H20" s="5">
        <v>57.3</v>
      </c>
      <c r="I20" s="5">
        <v>57.9</v>
      </c>
      <c r="J20" s="5">
        <v>52</v>
      </c>
      <c r="K20" s="5">
        <v>3.1</v>
      </c>
      <c r="L20" s="5">
        <v>0.5</v>
      </c>
      <c r="M20" s="49">
        <v>5014</v>
      </c>
    </row>
    <row r="21" spans="1:13" ht="12.75">
      <c r="A21" s="14" t="s">
        <v>46</v>
      </c>
      <c r="B21" s="5">
        <v>0</v>
      </c>
      <c r="C21" s="5">
        <v>5</v>
      </c>
      <c r="D21" s="5">
        <f t="shared" si="0"/>
        <v>-5</v>
      </c>
      <c r="E21" s="5">
        <f t="shared" si="2"/>
        <v>0</v>
      </c>
      <c r="F21" s="5"/>
      <c r="G21" s="5">
        <f t="shared" si="1"/>
        <v>0</v>
      </c>
      <c r="H21" s="5"/>
      <c r="I21" s="5"/>
      <c r="J21" s="5"/>
      <c r="K21" s="5"/>
      <c r="L21" s="5"/>
      <c r="M21" s="49">
        <v>3426</v>
      </c>
    </row>
    <row r="22" spans="1:13" ht="12.75">
      <c r="A22" s="14" t="s">
        <v>47</v>
      </c>
      <c r="B22" s="5"/>
      <c r="C22" s="5">
        <v>0</v>
      </c>
      <c r="D22" s="5">
        <f t="shared" si="0"/>
        <v>0</v>
      </c>
      <c r="E22" s="5">
        <f t="shared" si="2"/>
        <v>0</v>
      </c>
      <c r="F22" s="5"/>
      <c r="G22" s="5">
        <f t="shared" si="1"/>
        <v>0</v>
      </c>
      <c r="H22" s="5"/>
      <c r="I22" s="5"/>
      <c r="J22" s="5"/>
      <c r="K22" s="5"/>
      <c r="L22" s="5"/>
      <c r="M22" s="49">
        <v>240</v>
      </c>
    </row>
    <row r="23" spans="1:13" ht="12.75">
      <c r="A23" s="14" t="s">
        <v>48</v>
      </c>
      <c r="B23" s="5"/>
      <c r="C23" s="5">
        <v>0</v>
      </c>
      <c r="D23" s="5">
        <f t="shared" si="0"/>
        <v>0</v>
      </c>
      <c r="E23" s="5">
        <f t="shared" si="2"/>
        <v>0</v>
      </c>
      <c r="F23" s="5"/>
      <c r="G23" s="5">
        <f t="shared" si="1"/>
        <v>0</v>
      </c>
      <c r="H23" s="5"/>
      <c r="I23" s="5"/>
      <c r="J23" s="5"/>
      <c r="K23" s="5"/>
      <c r="L23" s="5"/>
      <c r="M23" s="49">
        <v>3471</v>
      </c>
    </row>
    <row r="24" spans="1:13" ht="12.75">
      <c r="A24" s="14" t="s">
        <v>49</v>
      </c>
      <c r="B24" s="5"/>
      <c r="C24" s="5">
        <v>0</v>
      </c>
      <c r="D24" s="5">
        <f t="shared" si="0"/>
        <v>0</v>
      </c>
      <c r="E24" s="5">
        <f t="shared" si="2"/>
        <v>0</v>
      </c>
      <c r="F24" s="5"/>
      <c r="G24" s="5">
        <f t="shared" si="1"/>
        <v>0</v>
      </c>
      <c r="H24" s="5"/>
      <c r="I24" s="5"/>
      <c r="J24" s="5"/>
      <c r="K24" s="5"/>
      <c r="L24" s="5"/>
      <c r="M24" s="49">
        <v>1275</v>
      </c>
    </row>
    <row r="25" spans="1:13" ht="12.75">
      <c r="A25" s="14" t="s">
        <v>50</v>
      </c>
      <c r="B25" s="5"/>
      <c r="C25" s="5">
        <v>0</v>
      </c>
      <c r="D25" s="5">
        <f t="shared" si="0"/>
        <v>0</v>
      </c>
      <c r="E25" s="5">
        <f t="shared" si="2"/>
        <v>0</v>
      </c>
      <c r="F25" s="5"/>
      <c r="G25" s="5">
        <f t="shared" si="1"/>
        <v>0</v>
      </c>
      <c r="H25" s="5"/>
      <c r="I25" s="5"/>
      <c r="J25" s="5"/>
      <c r="K25" s="5"/>
      <c r="L25" s="5"/>
      <c r="M25" s="49">
        <v>3590</v>
      </c>
    </row>
    <row r="26" spans="1:13" ht="12.75">
      <c r="A26" s="14" t="s">
        <v>51</v>
      </c>
      <c r="B26" s="5">
        <v>1600</v>
      </c>
      <c r="C26" s="5">
        <v>1596</v>
      </c>
      <c r="D26" s="5">
        <f t="shared" si="0"/>
        <v>4</v>
      </c>
      <c r="E26" s="5">
        <f t="shared" si="2"/>
        <v>605</v>
      </c>
      <c r="F26" s="5">
        <v>610</v>
      </c>
      <c r="G26" s="5">
        <f t="shared" si="1"/>
        <v>-5</v>
      </c>
      <c r="H26" s="5">
        <v>265</v>
      </c>
      <c r="I26" s="5">
        <v>180</v>
      </c>
      <c r="J26" s="5">
        <v>63</v>
      </c>
      <c r="K26" s="5">
        <v>97</v>
      </c>
      <c r="L26" s="5"/>
      <c r="M26" s="49">
        <v>6200</v>
      </c>
    </row>
    <row r="27" spans="1:13" ht="12.75">
      <c r="A27" s="14" t="s">
        <v>52</v>
      </c>
      <c r="B27" s="5">
        <v>120</v>
      </c>
      <c r="C27" s="5">
        <v>20</v>
      </c>
      <c r="D27" s="5">
        <f t="shared" si="0"/>
        <v>100</v>
      </c>
      <c r="E27" s="5">
        <f t="shared" si="2"/>
        <v>0</v>
      </c>
      <c r="F27" s="5"/>
      <c r="G27" s="5">
        <f t="shared" si="1"/>
        <v>0</v>
      </c>
      <c r="H27" s="5"/>
      <c r="I27" s="5"/>
      <c r="J27" s="5"/>
      <c r="K27" s="5"/>
      <c r="L27" s="5"/>
      <c r="M27" s="49">
        <v>2323</v>
      </c>
    </row>
    <row r="28" spans="1:13" ht="12.75">
      <c r="A28" s="14" t="s">
        <v>53</v>
      </c>
      <c r="B28" s="5">
        <v>0</v>
      </c>
      <c r="C28" s="5">
        <v>0</v>
      </c>
      <c r="D28" s="5">
        <f t="shared" si="0"/>
        <v>0</v>
      </c>
      <c r="E28" s="5">
        <f t="shared" si="2"/>
        <v>0</v>
      </c>
      <c r="F28" s="5">
        <v>0</v>
      </c>
      <c r="G28" s="5">
        <f t="shared" si="1"/>
        <v>0</v>
      </c>
      <c r="H28" s="5"/>
      <c r="I28" s="5"/>
      <c r="J28" s="5"/>
      <c r="K28" s="5"/>
      <c r="L28" s="5"/>
      <c r="M28" s="49">
        <v>520</v>
      </c>
    </row>
    <row r="29" spans="1:13" ht="12.75">
      <c r="A29" s="14" t="s">
        <v>54</v>
      </c>
      <c r="B29" s="5"/>
      <c r="C29" s="5">
        <v>0</v>
      </c>
      <c r="D29" s="5">
        <f t="shared" si="0"/>
        <v>0</v>
      </c>
      <c r="E29" s="5">
        <f t="shared" si="2"/>
        <v>0</v>
      </c>
      <c r="F29" s="5"/>
      <c r="G29" s="5">
        <f t="shared" si="1"/>
        <v>0</v>
      </c>
      <c r="H29" s="5"/>
      <c r="I29" s="5"/>
      <c r="J29" s="5"/>
      <c r="K29" s="5"/>
      <c r="L29" s="5"/>
      <c r="M29" s="49">
        <v>930</v>
      </c>
    </row>
    <row r="30" spans="1:13" ht="12.75">
      <c r="A30" s="14" t="s">
        <v>55</v>
      </c>
      <c r="B30" s="5">
        <v>100</v>
      </c>
      <c r="C30" s="5">
        <v>102</v>
      </c>
      <c r="D30" s="5">
        <f t="shared" si="0"/>
        <v>-2</v>
      </c>
      <c r="E30" s="5">
        <f t="shared" si="2"/>
        <v>0</v>
      </c>
      <c r="F30" s="5"/>
      <c r="G30" s="5">
        <f t="shared" si="1"/>
        <v>0</v>
      </c>
      <c r="H30" s="5"/>
      <c r="I30" s="5"/>
      <c r="J30" s="5"/>
      <c r="K30" s="5"/>
      <c r="L30" s="5"/>
      <c r="M30" s="49">
        <v>2280</v>
      </c>
    </row>
    <row r="31" spans="1:13" ht="12.75">
      <c r="A31" s="14" t="s">
        <v>56</v>
      </c>
      <c r="B31" s="5">
        <v>533</v>
      </c>
      <c r="C31" s="5">
        <v>605</v>
      </c>
      <c r="D31" s="5">
        <f t="shared" si="0"/>
        <v>-72</v>
      </c>
      <c r="E31" s="5">
        <v>380</v>
      </c>
      <c r="F31" s="5">
        <v>495</v>
      </c>
      <c r="G31" s="5">
        <v>-115</v>
      </c>
      <c r="H31" s="5">
        <v>147</v>
      </c>
      <c r="I31" s="5">
        <v>31</v>
      </c>
      <c r="J31" s="5">
        <v>121</v>
      </c>
      <c r="K31" s="5">
        <v>0</v>
      </c>
      <c r="L31" s="5">
        <v>81</v>
      </c>
      <c r="M31" s="49">
        <v>2847</v>
      </c>
    </row>
    <row r="32" spans="1:13" ht="12.75">
      <c r="A32" s="14" t="s">
        <v>57</v>
      </c>
      <c r="B32" s="5">
        <v>120</v>
      </c>
      <c r="C32" s="5">
        <v>84.2</v>
      </c>
      <c r="D32" s="5">
        <f t="shared" si="0"/>
        <v>35.8</v>
      </c>
      <c r="E32" s="5">
        <f t="shared" si="2"/>
        <v>0</v>
      </c>
      <c r="F32" s="5"/>
      <c r="G32" s="5">
        <f t="shared" si="1"/>
        <v>0</v>
      </c>
      <c r="H32" s="5"/>
      <c r="I32" s="5"/>
      <c r="J32" s="5"/>
      <c r="K32" s="5"/>
      <c r="L32" s="5"/>
      <c r="M32" s="49">
        <v>4860</v>
      </c>
    </row>
    <row r="33" spans="1:13" ht="12.75">
      <c r="A33" s="14" t="s">
        <v>58</v>
      </c>
      <c r="B33" s="5">
        <v>136</v>
      </c>
      <c r="C33" s="5">
        <v>97.9</v>
      </c>
      <c r="D33" s="5">
        <f t="shared" si="0"/>
        <v>38.099999999999994</v>
      </c>
      <c r="E33" s="5">
        <f t="shared" si="2"/>
        <v>12</v>
      </c>
      <c r="F33" s="5">
        <v>12</v>
      </c>
      <c r="G33" s="5">
        <f t="shared" si="1"/>
        <v>0</v>
      </c>
      <c r="H33" s="5">
        <v>2</v>
      </c>
      <c r="I33" s="5">
        <v>5</v>
      </c>
      <c r="J33" s="5">
        <v>5</v>
      </c>
      <c r="K33" s="5"/>
      <c r="L33" s="5"/>
      <c r="M33" s="49">
        <v>8760</v>
      </c>
    </row>
    <row r="34" spans="1:13" ht="12.75">
      <c r="A34" s="14" t="s">
        <v>59</v>
      </c>
      <c r="B34" s="5">
        <v>6</v>
      </c>
      <c r="C34" s="5">
        <v>226.5</v>
      </c>
      <c r="D34" s="5">
        <f t="shared" si="0"/>
        <v>-220.5</v>
      </c>
      <c r="E34" s="5">
        <f t="shared" si="2"/>
        <v>4</v>
      </c>
      <c r="F34" s="5">
        <v>6</v>
      </c>
      <c r="G34" s="5">
        <f t="shared" si="1"/>
        <v>-2</v>
      </c>
      <c r="H34" s="5">
        <v>2</v>
      </c>
      <c r="I34" s="5">
        <v>1</v>
      </c>
      <c r="J34" s="5">
        <v>1</v>
      </c>
      <c r="K34" s="5"/>
      <c r="L34" s="5"/>
      <c r="M34" s="49">
        <v>11213</v>
      </c>
    </row>
    <row r="35" spans="1:13" ht="12.75">
      <c r="A35" s="14" t="s">
        <v>60</v>
      </c>
      <c r="B35" s="5">
        <v>200</v>
      </c>
      <c r="C35" s="5">
        <v>284</v>
      </c>
      <c r="D35" s="5">
        <f t="shared" si="0"/>
        <v>-84</v>
      </c>
      <c r="E35" s="5">
        <f t="shared" si="2"/>
        <v>130</v>
      </c>
      <c r="F35" s="5">
        <v>123</v>
      </c>
      <c r="G35" s="5">
        <f t="shared" si="1"/>
        <v>7</v>
      </c>
      <c r="H35" s="5">
        <v>35</v>
      </c>
      <c r="I35" s="5">
        <v>30</v>
      </c>
      <c r="J35" s="5">
        <v>40</v>
      </c>
      <c r="K35" s="5"/>
      <c r="L35" s="5">
        <v>25</v>
      </c>
      <c r="M35" s="49">
        <v>2112</v>
      </c>
    </row>
    <row r="36" spans="1:13" ht="12.75">
      <c r="A36" s="14" t="s">
        <v>61</v>
      </c>
      <c r="B36" s="5"/>
      <c r="C36" s="5">
        <v>0</v>
      </c>
      <c r="D36" s="5">
        <f t="shared" si="0"/>
        <v>0</v>
      </c>
      <c r="E36" s="5">
        <f t="shared" si="2"/>
        <v>0</v>
      </c>
      <c r="F36" s="5"/>
      <c r="G36" s="5">
        <f t="shared" si="1"/>
        <v>0</v>
      </c>
      <c r="H36" s="5"/>
      <c r="I36" s="5"/>
      <c r="J36" s="5"/>
      <c r="K36" s="5"/>
      <c r="L36" s="5"/>
      <c r="M36" s="49">
        <v>370</v>
      </c>
    </row>
    <row r="37" spans="1:13" ht="12.75">
      <c r="A37" s="14" t="s">
        <v>62</v>
      </c>
      <c r="B37" s="5">
        <v>835</v>
      </c>
      <c r="C37" s="5">
        <v>714</v>
      </c>
      <c r="D37" s="5">
        <v>101</v>
      </c>
      <c r="E37" s="5">
        <v>298</v>
      </c>
      <c r="F37" s="5">
        <v>298</v>
      </c>
      <c r="G37" s="5">
        <v>298</v>
      </c>
      <c r="H37" s="5">
        <v>10</v>
      </c>
      <c r="I37" s="5">
        <v>141</v>
      </c>
      <c r="J37" s="5">
        <v>86</v>
      </c>
      <c r="K37" s="5">
        <v>61</v>
      </c>
      <c r="L37" s="5">
        <v>0</v>
      </c>
      <c r="M37" s="49">
        <v>16700</v>
      </c>
    </row>
    <row r="38" spans="1:13" ht="12.75">
      <c r="A38" s="14" t="s">
        <v>63</v>
      </c>
      <c r="B38" s="5">
        <v>250</v>
      </c>
      <c r="C38" s="5">
        <v>231</v>
      </c>
      <c r="D38" s="5">
        <v>19</v>
      </c>
      <c r="E38" s="5">
        <v>72</v>
      </c>
      <c r="F38" s="5">
        <v>72</v>
      </c>
      <c r="G38" s="5">
        <v>0</v>
      </c>
      <c r="H38" s="5">
        <v>6</v>
      </c>
      <c r="I38" s="5">
        <v>50</v>
      </c>
      <c r="J38" s="5">
        <v>15</v>
      </c>
      <c r="K38" s="5">
        <v>0</v>
      </c>
      <c r="L38" s="5">
        <v>1</v>
      </c>
      <c r="M38" s="49">
        <v>710</v>
      </c>
    </row>
    <row r="39" spans="1:13" ht="12.75">
      <c r="A39" s="14" t="s">
        <v>64</v>
      </c>
      <c r="B39" s="5"/>
      <c r="C39" s="5">
        <v>2</v>
      </c>
      <c r="D39" s="5">
        <f t="shared" si="0"/>
        <v>-2</v>
      </c>
      <c r="E39" s="5">
        <f t="shared" si="2"/>
        <v>0</v>
      </c>
      <c r="F39" s="5"/>
      <c r="G39" s="5">
        <f t="shared" si="1"/>
        <v>0</v>
      </c>
      <c r="H39" s="5"/>
      <c r="I39" s="5"/>
      <c r="J39" s="5"/>
      <c r="K39" s="5"/>
      <c r="L39" s="5"/>
      <c r="M39" s="49">
        <v>1040</v>
      </c>
    </row>
    <row r="40" spans="1:13" ht="12.75">
      <c r="A40" s="14" t="s">
        <v>65</v>
      </c>
      <c r="B40" s="5">
        <v>213</v>
      </c>
      <c r="C40" s="5">
        <v>266.6</v>
      </c>
      <c r="D40" s="5">
        <v>-23.4</v>
      </c>
      <c r="E40" s="5">
        <v>7</v>
      </c>
      <c r="F40" s="5">
        <v>20</v>
      </c>
      <c r="G40" s="5">
        <f t="shared" si="1"/>
        <v>-13</v>
      </c>
      <c r="H40" s="5"/>
      <c r="I40" s="5"/>
      <c r="J40" s="5"/>
      <c r="K40" s="5"/>
      <c r="L40" s="5"/>
      <c r="M40" s="49">
        <v>2239</v>
      </c>
    </row>
    <row r="41" spans="1:13" ht="12.75">
      <c r="A41" s="14" t="s">
        <v>66</v>
      </c>
      <c r="B41" s="5"/>
      <c r="C41" s="5">
        <v>0</v>
      </c>
      <c r="D41" s="5">
        <v>0</v>
      </c>
      <c r="E41" s="5">
        <v>0</v>
      </c>
      <c r="F41" s="5"/>
      <c r="G41" s="5">
        <v>0</v>
      </c>
      <c r="H41" s="5"/>
      <c r="I41" s="5"/>
      <c r="J41" s="5"/>
      <c r="K41" s="5"/>
      <c r="L41" s="5"/>
      <c r="M41" s="49">
        <v>390</v>
      </c>
    </row>
    <row r="42" spans="1:13" ht="13.5" thickBot="1">
      <c r="A42" s="15" t="s">
        <v>67</v>
      </c>
      <c r="B42" s="53"/>
      <c r="C42" s="53">
        <v>0</v>
      </c>
      <c r="D42" s="53">
        <v>0</v>
      </c>
      <c r="E42" s="53">
        <v>0</v>
      </c>
      <c r="F42" s="53"/>
      <c r="G42" s="53">
        <v>0</v>
      </c>
      <c r="H42" s="53"/>
      <c r="I42" s="53"/>
      <c r="J42" s="53"/>
      <c r="K42" s="53"/>
      <c r="L42" s="53"/>
      <c r="M42" s="50">
        <v>1016</v>
      </c>
    </row>
    <row r="43" spans="1:13" ht="13.5" thickBot="1">
      <c r="A43" s="29" t="s">
        <v>68</v>
      </c>
      <c r="B43" s="54">
        <f>SUM(B8:B42)</f>
        <v>13775.8</v>
      </c>
      <c r="C43" s="54">
        <f>SUM(C8:C42)</f>
        <v>13653.7</v>
      </c>
      <c r="D43" s="19">
        <f t="shared" si="0"/>
        <v>122.09999999999854</v>
      </c>
      <c r="E43" s="19">
        <f t="shared" si="2"/>
        <v>5810.8</v>
      </c>
      <c r="F43" s="54">
        <f>SUM(F8:F42)</f>
        <v>5844.3</v>
      </c>
      <c r="G43" s="19">
        <f t="shared" si="1"/>
        <v>-33.5</v>
      </c>
      <c r="H43" s="54">
        <f>SUM(H8:H42)</f>
        <v>1709.3</v>
      </c>
      <c r="I43" s="54">
        <f>SUM(I8:I42)</f>
        <v>1776.9</v>
      </c>
      <c r="J43" s="54">
        <f>SUM(J8:J42)</f>
        <v>1317</v>
      </c>
      <c r="K43" s="54">
        <f>SUM(K8:K42)</f>
        <v>259.1</v>
      </c>
      <c r="L43" s="54">
        <f>SUM(L8:L42)</f>
        <v>748.5</v>
      </c>
      <c r="M43" s="51">
        <v>136408</v>
      </c>
    </row>
    <row r="44" spans="1:13" ht="13.5" thickBot="1">
      <c r="A44" s="30" t="s">
        <v>69</v>
      </c>
      <c r="B44" s="55">
        <f aca="true" t="shared" si="3" ref="B44:L44">B43/1000</f>
        <v>13.775799999999998</v>
      </c>
      <c r="C44" s="55">
        <f t="shared" si="3"/>
        <v>13.6537</v>
      </c>
      <c r="D44" s="55">
        <f t="shared" si="3"/>
        <v>0.12209999999999854</v>
      </c>
      <c r="E44" s="55">
        <f t="shared" si="3"/>
        <v>5.8108</v>
      </c>
      <c r="F44" s="55">
        <f t="shared" si="3"/>
        <v>5.8443000000000005</v>
      </c>
      <c r="G44" s="55">
        <f t="shared" si="3"/>
        <v>-0.0335</v>
      </c>
      <c r="H44" s="55">
        <f t="shared" si="3"/>
        <v>1.7093</v>
      </c>
      <c r="I44" s="55">
        <f t="shared" si="3"/>
        <v>1.7769000000000001</v>
      </c>
      <c r="J44" s="55">
        <f t="shared" si="3"/>
        <v>1.317</v>
      </c>
      <c r="K44" s="55">
        <f t="shared" si="3"/>
        <v>0.2591</v>
      </c>
      <c r="L44" s="55">
        <f t="shared" si="3"/>
        <v>0.7485</v>
      </c>
      <c r="M44" s="52">
        <v>136.4</v>
      </c>
    </row>
    <row r="46" spans="1:3" ht="12.75">
      <c r="A46" s="12" t="s">
        <v>70</v>
      </c>
      <c r="B46" s="4"/>
      <c r="C46" s="4"/>
    </row>
  </sheetData>
  <sheetProtection/>
  <mergeCells count="17">
    <mergeCell ref="A1:L1"/>
    <mergeCell ref="A2:A6"/>
    <mergeCell ref="B2:D2"/>
    <mergeCell ref="E2:G2"/>
    <mergeCell ref="H2:L2"/>
    <mergeCell ref="B3:B6"/>
    <mergeCell ref="C3:C6"/>
    <mergeCell ref="D3:D6"/>
    <mergeCell ref="E3:E6"/>
    <mergeCell ref="F3:F6"/>
    <mergeCell ref="M2:M6"/>
    <mergeCell ref="G3:G6"/>
    <mergeCell ref="L3:L6"/>
    <mergeCell ref="H3:H6"/>
    <mergeCell ref="I3:I6"/>
    <mergeCell ref="J3:J6"/>
    <mergeCell ref="K3:K6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4.00390625" style="0" customWidth="1"/>
    <col min="2" max="2" width="6.57421875" style="0" customWidth="1"/>
    <col min="3" max="3" width="6.421875" style="0" customWidth="1"/>
    <col min="4" max="4" width="5.8515625" style="0" customWidth="1"/>
    <col min="5" max="5" width="7.140625" style="0" customWidth="1"/>
    <col min="6" max="6" width="6.421875" style="0" customWidth="1"/>
    <col min="7" max="7" width="6.57421875" style="0" customWidth="1"/>
    <col min="8" max="8" width="7.00390625" style="0" customWidth="1"/>
    <col min="9" max="9" width="5.421875" style="0" customWidth="1"/>
    <col min="10" max="10" width="6.28125" style="0" customWidth="1"/>
    <col min="11" max="11" width="7.00390625" style="0" customWidth="1"/>
    <col min="12" max="12" width="6.140625" style="0" customWidth="1"/>
    <col min="13" max="14" width="7.00390625" style="0" customWidth="1"/>
    <col min="15" max="15" width="6.00390625" style="0" customWidth="1"/>
    <col min="16" max="16" width="6.421875" style="0" customWidth="1"/>
    <col min="17" max="17" width="6.57421875" style="0" customWidth="1"/>
    <col min="18" max="18" width="5.421875" style="0" customWidth="1"/>
    <col min="19" max="19" width="5.140625" style="0" customWidth="1"/>
    <col min="20" max="20" width="6.7109375" style="0" customWidth="1"/>
    <col min="21" max="21" width="5.140625" style="0" customWidth="1"/>
    <col min="22" max="22" width="5.8515625" style="0" customWidth="1"/>
  </cols>
  <sheetData>
    <row r="1" spans="1:22" ht="13.5" thickBot="1">
      <c r="A1" s="132" t="s">
        <v>77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13.5" thickBot="1">
      <c r="A2" s="122" t="s">
        <v>0</v>
      </c>
      <c r="B2" s="159" t="s">
        <v>14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60"/>
    </row>
    <row r="3" spans="1:22" ht="13.5" thickBot="1">
      <c r="A3" s="134"/>
      <c r="B3" s="159" t="s">
        <v>4</v>
      </c>
      <c r="C3" s="118"/>
      <c r="D3" s="160"/>
      <c r="E3" s="126" t="s">
        <v>25</v>
      </c>
      <c r="F3" s="127"/>
      <c r="G3" s="128"/>
      <c r="H3" s="126" t="s">
        <v>26</v>
      </c>
      <c r="I3" s="127"/>
      <c r="J3" s="128"/>
      <c r="K3" s="126" t="s">
        <v>15</v>
      </c>
      <c r="L3" s="127"/>
      <c r="M3" s="128"/>
      <c r="N3" s="163" t="s">
        <v>31</v>
      </c>
      <c r="O3" s="164"/>
      <c r="P3" s="165"/>
      <c r="Q3" s="153" t="s">
        <v>28</v>
      </c>
      <c r="R3" s="127"/>
      <c r="S3" s="128"/>
      <c r="T3" s="126" t="s">
        <v>27</v>
      </c>
      <c r="U3" s="154"/>
      <c r="V3" s="155"/>
    </row>
    <row r="4" spans="1:22" ht="8.25" customHeight="1" thickBot="1">
      <c r="A4" s="134"/>
      <c r="B4" s="114" t="s">
        <v>71</v>
      </c>
      <c r="C4" s="114">
        <v>2012</v>
      </c>
      <c r="D4" s="114" t="s">
        <v>16</v>
      </c>
      <c r="E4" s="129"/>
      <c r="F4" s="130"/>
      <c r="G4" s="131"/>
      <c r="H4" s="129"/>
      <c r="I4" s="130"/>
      <c r="J4" s="131"/>
      <c r="K4" s="161"/>
      <c r="L4" s="162"/>
      <c r="M4" s="135"/>
      <c r="N4" s="166"/>
      <c r="O4" s="167"/>
      <c r="P4" s="168"/>
      <c r="Q4" s="129"/>
      <c r="R4" s="130"/>
      <c r="S4" s="131"/>
      <c r="T4" s="156"/>
      <c r="U4" s="157"/>
      <c r="V4" s="158"/>
    </row>
    <row r="5" spans="1:22" ht="27.75" customHeight="1" thickBot="1">
      <c r="A5" s="135"/>
      <c r="B5" s="116"/>
      <c r="C5" s="116"/>
      <c r="D5" s="116"/>
      <c r="E5" s="2" t="s">
        <v>72</v>
      </c>
      <c r="F5" s="2">
        <v>2012</v>
      </c>
      <c r="G5" s="1" t="s">
        <v>18</v>
      </c>
      <c r="H5" s="2" t="s">
        <v>72</v>
      </c>
      <c r="I5" s="2">
        <v>2012</v>
      </c>
      <c r="J5" s="1" t="s">
        <v>18</v>
      </c>
      <c r="K5" s="2" t="s">
        <v>72</v>
      </c>
      <c r="L5" s="2">
        <v>2012</v>
      </c>
      <c r="M5" s="1" t="s">
        <v>18</v>
      </c>
      <c r="N5" s="2" t="s">
        <v>72</v>
      </c>
      <c r="O5" s="2">
        <v>2012</v>
      </c>
      <c r="P5" s="1" t="s">
        <v>18</v>
      </c>
      <c r="Q5" s="2" t="s">
        <v>72</v>
      </c>
      <c r="R5" s="2">
        <v>2012</v>
      </c>
      <c r="S5" s="1" t="s">
        <v>18</v>
      </c>
      <c r="T5" s="2" t="s">
        <v>72</v>
      </c>
      <c r="U5" s="2">
        <v>2012</v>
      </c>
      <c r="V5" s="1" t="s">
        <v>18</v>
      </c>
    </row>
    <row r="6" spans="1:26" ht="12.75">
      <c r="A6" s="7" t="s">
        <v>32</v>
      </c>
      <c r="B6" s="3">
        <v>533</v>
      </c>
      <c r="C6" s="3">
        <v>533</v>
      </c>
      <c r="D6" s="3">
        <v>0</v>
      </c>
      <c r="E6" s="3">
        <v>368</v>
      </c>
      <c r="F6" s="3">
        <v>368</v>
      </c>
      <c r="G6" s="3">
        <v>0</v>
      </c>
      <c r="H6" s="3">
        <v>120</v>
      </c>
      <c r="I6" s="3">
        <v>120</v>
      </c>
      <c r="J6" s="3">
        <v>0</v>
      </c>
      <c r="K6" s="3">
        <v>25</v>
      </c>
      <c r="L6" s="3">
        <v>25</v>
      </c>
      <c r="M6" s="3">
        <v>0</v>
      </c>
      <c r="N6" s="3">
        <v>20</v>
      </c>
      <c r="O6" s="3">
        <v>20</v>
      </c>
      <c r="P6" s="3">
        <v>0</v>
      </c>
      <c r="Q6" s="3"/>
      <c r="R6" s="3"/>
      <c r="S6" s="3">
        <v>0</v>
      </c>
      <c r="T6" s="3"/>
      <c r="U6" s="3"/>
      <c r="V6" s="3">
        <v>0</v>
      </c>
      <c r="W6" s="4"/>
      <c r="X6" s="4"/>
      <c r="Y6" s="4"/>
      <c r="Z6">
        <v>150</v>
      </c>
    </row>
    <row r="7" spans="1:26" ht="12.75">
      <c r="A7" s="8" t="s">
        <v>33</v>
      </c>
      <c r="B7" s="11">
        <v>23144</v>
      </c>
      <c r="C7" s="11">
        <v>23438</v>
      </c>
      <c r="D7" s="11">
        <v>-294</v>
      </c>
      <c r="E7" s="11">
        <v>20273</v>
      </c>
      <c r="F7" s="11">
        <v>20802</v>
      </c>
      <c r="G7" s="11">
        <v>-529</v>
      </c>
      <c r="H7" s="11">
        <v>392</v>
      </c>
      <c r="I7" s="11">
        <v>150</v>
      </c>
      <c r="J7" s="11">
        <v>242</v>
      </c>
      <c r="K7" s="11">
        <v>2159</v>
      </c>
      <c r="L7" s="11">
        <v>1750</v>
      </c>
      <c r="M7" s="11">
        <v>409</v>
      </c>
      <c r="N7" s="11">
        <v>0</v>
      </c>
      <c r="O7" s="11">
        <v>60</v>
      </c>
      <c r="P7" s="11">
        <v>-60</v>
      </c>
      <c r="Q7" s="11">
        <v>0</v>
      </c>
      <c r="R7" s="11">
        <v>0</v>
      </c>
      <c r="S7" s="11">
        <v>0</v>
      </c>
      <c r="T7" s="11">
        <v>320</v>
      </c>
      <c r="U7" s="11">
        <v>323</v>
      </c>
      <c r="V7" s="11">
        <v>-3</v>
      </c>
      <c r="W7" s="4"/>
      <c r="X7" s="4"/>
      <c r="Y7" s="4"/>
      <c r="Z7">
        <v>2730</v>
      </c>
    </row>
    <row r="8" spans="1:26" ht="12.75">
      <c r="A8" s="8" t="s">
        <v>34</v>
      </c>
      <c r="B8" s="11">
        <v>4708</v>
      </c>
      <c r="C8" s="11">
        <v>8420</v>
      </c>
      <c r="D8" s="11">
        <v>-3712</v>
      </c>
      <c r="E8" s="11">
        <v>3033</v>
      </c>
      <c r="F8" s="11">
        <v>6068</v>
      </c>
      <c r="G8" s="11">
        <v>-3035</v>
      </c>
      <c r="H8" s="11">
        <v>590</v>
      </c>
      <c r="I8" s="11">
        <v>1033</v>
      </c>
      <c r="J8" s="11">
        <v>-443</v>
      </c>
      <c r="K8" s="11">
        <v>1085</v>
      </c>
      <c r="L8" s="11">
        <v>1364</v>
      </c>
      <c r="M8" s="11">
        <v>-279</v>
      </c>
      <c r="N8" s="11"/>
      <c r="O8" s="11">
        <v>0</v>
      </c>
      <c r="P8" s="11">
        <v>0</v>
      </c>
      <c r="Q8" s="11"/>
      <c r="R8" s="11">
        <v>0</v>
      </c>
      <c r="S8" s="11">
        <v>0</v>
      </c>
      <c r="T8" s="11"/>
      <c r="U8" s="11">
        <v>0</v>
      </c>
      <c r="V8" s="11">
        <v>0</v>
      </c>
      <c r="W8" s="4"/>
      <c r="X8" s="4"/>
      <c r="Y8" s="4"/>
      <c r="Z8">
        <v>1050</v>
      </c>
    </row>
    <row r="9" spans="1:26" ht="12.75">
      <c r="A9" s="8" t="s">
        <v>35</v>
      </c>
      <c r="B9" s="11">
        <v>14577</v>
      </c>
      <c r="C9" s="11">
        <v>15320</v>
      </c>
      <c r="D9" s="11">
        <v>-743</v>
      </c>
      <c r="E9" s="11">
        <v>11507</v>
      </c>
      <c r="F9" s="11">
        <v>10158</v>
      </c>
      <c r="G9" s="11">
        <v>1349</v>
      </c>
      <c r="H9" s="11">
        <v>1050</v>
      </c>
      <c r="I9" s="11">
        <v>1046</v>
      </c>
      <c r="J9" s="11">
        <v>4</v>
      </c>
      <c r="K9" s="11">
        <v>1670</v>
      </c>
      <c r="L9" s="11">
        <v>1469</v>
      </c>
      <c r="M9" s="11">
        <v>201</v>
      </c>
      <c r="N9" s="11"/>
      <c r="O9" s="11">
        <v>0</v>
      </c>
      <c r="P9" s="11">
        <v>0</v>
      </c>
      <c r="Q9" s="11"/>
      <c r="R9" s="11">
        <v>0</v>
      </c>
      <c r="S9" s="11">
        <v>0</v>
      </c>
      <c r="T9" s="11">
        <v>350</v>
      </c>
      <c r="U9" s="11">
        <v>728</v>
      </c>
      <c r="V9" s="11">
        <v>-378</v>
      </c>
      <c r="W9" s="4"/>
      <c r="X9" s="4"/>
      <c r="Y9" s="4"/>
      <c r="Z9">
        <v>12300</v>
      </c>
    </row>
    <row r="10" spans="1:26" ht="12.75">
      <c r="A10" s="8" t="s">
        <v>36</v>
      </c>
      <c r="B10" s="11">
        <v>17263</v>
      </c>
      <c r="C10" s="11">
        <v>18299</v>
      </c>
      <c r="D10" s="11">
        <v>-1036</v>
      </c>
      <c r="E10" s="11">
        <v>12432</v>
      </c>
      <c r="F10" s="11">
        <v>12103</v>
      </c>
      <c r="G10" s="11">
        <v>329</v>
      </c>
      <c r="H10" s="11">
        <v>3874</v>
      </c>
      <c r="I10" s="11">
        <v>4400</v>
      </c>
      <c r="J10" s="11">
        <v>-526</v>
      </c>
      <c r="K10" s="11">
        <v>652</v>
      </c>
      <c r="L10" s="11">
        <v>2281</v>
      </c>
      <c r="M10" s="11">
        <v>-1629</v>
      </c>
      <c r="N10" s="11">
        <v>0</v>
      </c>
      <c r="O10" s="11">
        <v>0</v>
      </c>
      <c r="P10" s="11">
        <v>0</v>
      </c>
      <c r="Q10" s="11"/>
      <c r="R10" s="11">
        <v>0</v>
      </c>
      <c r="S10" s="11">
        <v>0</v>
      </c>
      <c r="T10" s="11">
        <v>305</v>
      </c>
      <c r="U10" s="11">
        <v>0</v>
      </c>
      <c r="V10" s="11">
        <v>305</v>
      </c>
      <c r="W10" s="4"/>
      <c r="X10" s="4"/>
      <c r="Y10" s="4"/>
      <c r="Z10">
        <v>6900</v>
      </c>
    </row>
    <row r="11" spans="1:26" ht="12.75">
      <c r="A11" s="8" t="s">
        <v>37</v>
      </c>
      <c r="B11" s="11">
        <v>646</v>
      </c>
      <c r="C11" s="11">
        <v>858</v>
      </c>
      <c r="D11" s="11">
        <v>-212</v>
      </c>
      <c r="E11" s="11">
        <v>646</v>
      </c>
      <c r="F11" s="11">
        <v>609</v>
      </c>
      <c r="G11" s="11">
        <v>37</v>
      </c>
      <c r="H11" s="11">
        <v>0</v>
      </c>
      <c r="I11" s="11">
        <v>13</v>
      </c>
      <c r="J11" s="11">
        <v>-13</v>
      </c>
      <c r="K11" s="11">
        <v>0</v>
      </c>
      <c r="L11" s="11">
        <v>18</v>
      </c>
      <c r="M11" s="11">
        <v>-18</v>
      </c>
      <c r="N11" s="11">
        <v>0</v>
      </c>
      <c r="O11" s="11">
        <v>28</v>
      </c>
      <c r="P11" s="11">
        <v>-28</v>
      </c>
      <c r="Q11" s="11"/>
      <c r="R11" s="11">
        <v>0</v>
      </c>
      <c r="S11" s="11">
        <v>0</v>
      </c>
      <c r="T11" s="11"/>
      <c r="U11" s="11">
        <v>4</v>
      </c>
      <c r="V11" s="11">
        <v>-4</v>
      </c>
      <c r="W11" s="4"/>
      <c r="X11" s="4"/>
      <c r="Y11" s="4"/>
      <c r="Z11">
        <v>100</v>
      </c>
    </row>
    <row r="12" spans="1:26" ht="12.75">
      <c r="A12" s="8" t="s">
        <v>38</v>
      </c>
      <c r="B12" s="11">
        <v>10853</v>
      </c>
      <c r="C12" s="11">
        <v>10607</v>
      </c>
      <c r="D12" s="11">
        <v>246</v>
      </c>
      <c r="E12" s="11">
        <v>7203</v>
      </c>
      <c r="F12" s="11">
        <v>6213</v>
      </c>
      <c r="G12" s="11">
        <v>990</v>
      </c>
      <c r="H12" s="11">
        <v>1840</v>
      </c>
      <c r="I12" s="11">
        <v>2069</v>
      </c>
      <c r="J12" s="11">
        <v>-229</v>
      </c>
      <c r="K12" s="11">
        <v>1660</v>
      </c>
      <c r="L12" s="11">
        <v>1773</v>
      </c>
      <c r="M12" s="11">
        <v>-113</v>
      </c>
      <c r="N12" s="11"/>
      <c r="O12" s="11">
        <v>0</v>
      </c>
      <c r="P12" s="11">
        <v>0</v>
      </c>
      <c r="Q12" s="11"/>
      <c r="R12" s="11">
        <v>0</v>
      </c>
      <c r="S12" s="11">
        <v>0</v>
      </c>
      <c r="T12" s="11">
        <v>150</v>
      </c>
      <c r="U12" s="11">
        <v>362</v>
      </c>
      <c r="V12" s="11">
        <v>-212</v>
      </c>
      <c r="W12" s="4"/>
      <c r="X12" s="4"/>
      <c r="Y12" s="4"/>
      <c r="Z12">
        <v>10721</v>
      </c>
    </row>
    <row r="13" spans="1:26" ht="12.75">
      <c r="A13" s="8" t="s">
        <v>39</v>
      </c>
      <c r="B13" s="11">
        <v>6912</v>
      </c>
      <c r="C13" s="11">
        <v>7386</v>
      </c>
      <c r="D13" s="11">
        <v>-474</v>
      </c>
      <c r="E13" s="11">
        <v>5462</v>
      </c>
      <c r="F13" s="11">
        <v>5266</v>
      </c>
      <c r="G13" s="11">
        <v>196</v>
      </c>
      <c r="H13" s="11">
        <v>290</v>
      </c>
      <c r="I13" s="11">
        <v>335</v>
      </c>
      <c r="J13" s="11">
        <v>-45</v>
      </c>
      <c r="K13" s="11">
        <v>1160</v>
      </c>
      <c r="L13" s="11">
        <v>1532</v>
      </c>
      <c r="M13" s="11">
        <v>-372</v>
      </c>
      <c r="N13" s="11"/>
      <c r="O13" s="11">
        <v>87</v>
      </c>
      <c r="P13" s="11">
        <v>-87</v>
      </c>
      <c r="Q13" s="11"/>
      <c r="R13" s="11">
        <v>0</v>
      </c>
      <c r="S13" s="11">
        <v>0</v>
      </c>
      <c r="T13" s="11"/>
      <c r="U13" s="11">
        <v>161</v>
      </c>
      <c r="V13" s="11">
        <v>-161</v>
      </c>
      <c r="W13" s="4"/>
      <c r="X13" s="4"/>
      <c r="Y13" s="4"/>
      <c r="Z13">
        <v>1760</v>
      </c>
    </row>
    <row r="14" spans="1:26" ht="12.75">
      <c r="A14" s="8" t="s">
        <v>40</v>
      </c>
      <c r="B14" s="11">
        <v>2607</v>
      </c>
      <c r="C14" s="11">
        <v>2393</v>
      </c>
      <c r="D14" s="11">
        <v>214</v>
      </c>
      <c r="E14" s="11">
        <v>1862</v>
      </c>
      <c r="F14" s="11">
        <v>1966</v>
      </c>
      <c r="G14" s="11">
        <v>-104</v>
      </c>
      <c r="H14" s="11">
        <v>100</v>
      </c>
      <c r="I14" s="11">
        <v>370</v>
      </c>
      <c r="J14" s="11">
        <v>-270</v>
      </c>
      <c r="K14" s="11">
        <v>412</v>
      </c>
      <c r="L14" s="11">
        <v>177</v>
      </c>
      <c r="M14" s="11">
        <v>235</v>
      </c>
      <c r="N14" s="11"/>
      <c r="O14" s="11">
        <v>0</v>
      </c>
      <c r="P14" s="11">
        <v>0</v>
      </c>
      <c r="Q14" s="11"/>
      <c r="R14" s="11">
        <v>0</v>
      </c>
      <c r="S14" s="11">
        <v>0</v>
      </c>
      <c r="T14" s="11"/>
      <c r="U14" s="11">
        <v>0</v>
      </c>
      <c r="V14" s="11">
        <v>0</v>
      </c>
      <c r="W14" s="4"/>
      <c r="X14" s="4"/>
      <c r="Y14" s="4"/>
      <c r="Z14">
        <v>4210</v>
      </c>
    </row>
    <row r="15" spans="1:26" ht="12.75">
      <c r="A15" s="9" t="s">
        <v>41</v>
      </c>
      <c r="B15" s="11">
        <v>13077</v>
      </c>
      <c r="C15" s="11">
        <v>13119</v>
      </c>
      <c r="D15" s="11">
        <v>-42</v>
      </c>
      <c r="E15" s="11">
        <v>9760</v>
      </c>
      <c r="F15" s="11">
        <v>9696</v>
      </c>
      <c r="G15" s="11">
        <v>64</v>
      </c>
      <c r="H15" s="11">
        <v>350</v>
      </c>
      <c r="I15" s="11">
        <v>190</v>
      </c>
      <c r="J15" s="11">
        <v>160</v>
      </c>
      <c r="K15" s="11">
        <v>2967</v>
      </c>
      <c r="L15" s="11">
        <v>1932</v>
      </c>
      <c r="M15" s="11">
        <v>1035</v>
      </c>
      <c r="N15" s="11"/>
      <c r="O15" s="11">
        <v>0</v>
      </c>
      <c r="P15" s="11">
        <v>0</v>
      </c>
      <c r="Q15" s="11"/>
      <c r="R15" s="11">
        <v>520</v>
      </c>
      <c r="S15" s="11">
        <v>-520</v>
      </c>
      <c r="T15" s="11"/>
      <c r="U15" s="11">
        <v>65</v>
      </c>
      <c r="V15" s="11">
        <v>-65</v>
      </c>
      <c r="W15" s="4"/>
      <c r="X15" s="4"/>
      <c r="Y15" s="4"/>
      <c r="Z15">
        <v>4698</v>
      </c>
    </row>
    <row r="16" spans="1:26" ht="12.75">
      <c r="A16" s="9" t="s">
        <v>42</v>
      </c>
      <c r="B16" s="11">
        <v>7261</v>
      </c>
      <c r="C16" s="11">
        <v>8162</v>
      </c>
      <c r="D16" s="11">
        <v>-901</v>
      </c>
      <c r="E16" s="11">
        <v>4709</v>
      </c>
      <c r="F16" s="11">
        <v>5726</v>
      </c>
      <c r="G16" s="11">
        <v>-1017</v>
      </c>
      <c r="H16" s="11">
        <v>1668</v>
      </c>
      <c r="I16" s="11">
        <v>1642</v>
      </c>
      <c r="J16" s="11">
        <v>26</v>
      </c>
      <c r="K16" s="11">
        <v>684</v>
      </c>
      <c r="L16" s="11">
        <v>710</v>
      </c>
      <c r="M16" s="11">
        <v>-26</v>
      </c>
      <c r="N16" s="11"/>
      <c r="O16" s="11">
        <v>0</v>
      </c>
      <c r="P16" s="11">
        <v>0</v>
      </c>
      <c r="Q16" s="11"/>
      <c r="R16" s="11">
        <v>0</v>
      </c>
      <c r="S16" s="11">
        <v>0</v>
      </c>
      <c r="T16" s="11">
        <v>200</v>
      </c>
      <c r="U16" s="11">
        <v>256</v>
      </c>
      <c r="V16" s="11">
        <v>-56</v>
      </c>
      <c r="W16" s="4"/>
      <c r="X16" s="4"/>
      <c r="Y16" s="4"/>
      <c r="Z16">
        <v>5548</v>
      </c>
    </row>
    <row r="17" spans="1:26" ht="12.75">
      <c r="A17" s="9" t="s">
        <v>43</v>
      </c>
      <c r="B17" s="11">
        <v>2047</v>
      </c>
      <c r="C17" s="11">
        <v>2047</v>
      </c>
      <c r="D17" s="11">
        <v>0</v>
      </c>
      <c r="E17" s="11">
        <v>957</v>
      </c>
      <c r="F17" s="11">
        <v>957</v>
      </c>
      <c r="G17" s="11">
        <v>0</v>
      </c>
      <c r="H17" s="11">
        <v>830</v>
      </c>
      <c r="I17" s="11">
        <v>830</v>
      </c>
      <c r="J17" s="11">
        <v>0</v>
      </c>
      <c r="K17" s="11">
        <v>260</v>
      </c>
      <c r="L17" s="11">
        <v>260</v>
      </c>
      <c r="M17" s="11">
        <v>0</v>
      </c>
      <c r="N17" s="11"/>
      <c r="O17" s="11">
        <v>0</v>
      </c>
      <c r="P17" s="11">
        <v>0</v>
      </c>
      <c r="Q17" s="11"/>
      <c r="R17" s="11">
        <v>0</v>
      </c>
      <c r="S17" s="11">
        <v>0</v>
      </c>
      <c r="T17" s="11"/>
      <c r="U17" s="11">
        <v>0</v>
      </c>
      <c r="V17" s="11">
        <v>0</v>
      </c>
      <c r="W17" s="4"/>
      <c r="X17" s="4"/>
      <c r="Y17" s="4"/>
      <c r="Z17">
        <v>1195</v>
      </c>
    </row>
    <row r="18" spans="1:26" ht="12.75">
      <c r="A18" s="9" t="s">
        <v>44</v>
      </c>
      <c r="B18" s="11">
        <v>20868</v>
      </c>
      <c r="C18" s="11">
        <v>21206</v>
      </c>
      <c r="D18" s="11">
        <v>-338</v>
      </c>
      <c r="E18" s="11">
        <v>18238</v>
      </c>
      <c r="F18" s="11">
        <v>19963</v>
      </c>
      <c r="G18" s="11">
        <v>-1725</v>
      </c>
      <c r="H18" s="11">
        <v>500</v>
      </c>
      <c r="I18" s="11">
        <v>240</v>
      </c>
      <c r="J18" s="11">
        <v>260</v>
      </c>
      <c r="K18" s="11">
        <v>2130</v>
      </c>
      <c r="L18" s="11">
        <v>1941</v>
      </c>
      <c r="M18" s="11">
        <v>189</v>
      </c>
      <c r="N18" s="11">
        <v>0</v>
      </c>
      <c r="O18" s="11">
        <v>0</v>
      </c>
      <c r="P18" s="11">
        <v>0</v>
      </c>
      <c r="Q18" s="11"/>
      <c r="R18" s="11">
        <v>0</v>
      </c>
      <c r="S18" s="11">
        <v>0</v>
      </c>
      <c r="T18" s="11">
        <v>0</v>
      </c>
      <c r="U18" s="11">
        <v>130</v>
      </c>
      <c r="V18" s="11">
        <v>-130</v>
      </c>
      <c r="W18" s="4"/>
      <c r="X18" s="4"/>
      <c r="Y18" s="4"/>
      <c r="Z18">
        <v>3520</v>
      </c>
    </row>
    <row r="19" spans="1:26" ht="12.75">
      <c r="A19" s="9" t="s">
        <v>45</v>
      </c>
      <c r="B19" s="11">
        <v>8991</v>
      </c>
      <c r="C19" s="11">
        <v>6445</v>
      </c>
      <c r="D19" s="11">
        <v>2546</v>
      </c>
      <c r="E19" s="11">
        <v>2158</v>
      </c>
      <c r="F19" s="11">
        <v>3381</v>
      </c>
      <c r="G19" s="11">
        <v>-1223</v>
      </c>
      <c r="H19" s="11">
        <v>1915</v>
      </c>
      <c r="I19" s="11">
        <v>2032</v>
      </c>
      <c r="J19" s="11">
        <v>-117</v>
      </c>
      <c r="K19" s="11">
        <v>851</v>
      </c>
      <c r="L19" s="11">
        <v>886</v>
      </c>
      <c r="M19" s="11">
        <v>-35</v>
      </c>
      <c r="N19" s="11">
        <v>65</v>
      </c>
      <c r="O19" s="11">
        <v>0</v>
      </c>
      <c r="P19" s="11">
        <v>65</v>
      </c>
      <c r="Q19" s="11"/>
      <c r="R19" s="11">
        <v>0</v>
      </c>
      <c r="S19" s="11">
        <v>0</v>
      </c>
      <c r="T19" s="11">
        <v>100</v>
      </c>
      <c r="U19" s="11">
        <v>93</v>
      </c>
      <c r="V19" s="11">
        <v>7</v>
      </c>
      <c r="W19" s="4"/>
      <c r="X19" s="4"/>
      <c r="Y19" s="4"/>
      <c r="Z19">
        <v>5014</v>
      </c>
    </row>
    <row r="20" spans="1:26" ht="12.75">
      <c r="A20" s="9" t="s">
        <v>46</v>
      </c>
      <c r="B20" s="11">
        <v>24624</v>
      </c>
      <c r="C20" s="11">
        <v>24831</v>
      </c>
      <c r="D20" s="11">
        <v>-207</v>
      </c>
      <c r="E20" s="11">
        <v>20919</v>
      </c>
      <c r="F20" s="11">
        <v>19401</v>
      </c>
      <c r="G20" s="11">
        <v>1518</v>
      </c>
      <c r="H20" s="11">
        <v>553</v>
      </c>
      <c r="I20" s="11">
        <v>590</v>
      </c>
      <c r="J20" s="11">
        <v>-37</v>
      </c>
      <c r="K20" s="11">
        <v>2391</v>
      </c>
      <c r="L20" s="11">
        <v>2027</v>
      </c>
      <c r="M20" s="11">
        <v>364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761</v>
      </c>
      <c r="U20" s="11">
        <v>1355</v>
      </c>
      <c r="V20" s="11">
        <v>-594</v>
      </c>
      <c r="W20" s="4"/>
      <c r="X20" s="4"/>
      <c r="Y20" s="4"/>
      <c r="Z20">
        <v>3426</v>
      </c>
    </row>
    <row r="21" spans="1:26" ht="12.75">
      <c r="A21" s="9" t="s">
        <v>47</v>
      </c>
      <c r="B21" s="11">
        <v>897</v>
      </c>
      <c r="C21" s="11">
        <v>582</v>
      </c>
      <c r="D21" s="11">
        <v>315</v>
      </c>
      <c r="E21" s="11">
        <v>717</v>
      </c>
      <c r="F21" s="11">
        <v>1087</v>
      </c>
      <c r="G21" s="11">
        <v>-370</v>
      </c>
      <c r="H21" s="11">
        <v>0</v>
      </c>
      <c r="I21" s="11">
        <v>0</v>
      </c>
      <c r="J21" s="11">
        <v>0</v>
      </c>
      <c r="K21" s="11">
        <v>180</v>
      </c>
      <c r="L21" s="11">
        <v>155</v>
      </c>
      <c r="M21" s="11">
        <v>25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70</v>
      </c>
      <c r="V21" s="11">
        <v>-70</v>
      </c>
      <c r="W21" s="4"/>
      <c r="X21" s="4"/>
      <c r="Y21" s="4"/>
      <c r="Z21">
        <v>240</v>
      </c>
    </row>
    <row r="22" spans="1:26" ht="12.75">
      <c r="A22" s="9" t="s">
        <v>48</v>
      </c>
      <c r="B22" s="11">
        <v>8235</v>
      </c>
      <c r="C22" s="11">
        <v>9365</v>
      </c>
      <c r="D22" s="11">
        <v>-1130</v>
      </c>
      <c r="E22" s="11">
        <v>5610</v>
      </c>
      <c r="F22" s="11">
        <v>5610</v>
      </c>
      <c r="G22" s="11">
        <v>0</v>
      </c>
      <c r="H22" s="11">
        <v>1939</v>
      </c>
      <c r="I22" s="11">
        <v>1939</v>
      </c>
      <c r="J22" s="11">
        <v>0</v>
      </c>
      <c r="K22" s="11">
        <v>487</v>
      </c>
      <c r="L22" s="11">
        <v>379</v>
      </c>
      <c r="M22" s="11">
        <v>108</v>
      </c>
      <c r="N22" s="11"/>
      <c r="O22" s="11">
        <v>0</v>
      </c>
      <c r="P22" s="11">
        <v>0</v>
      </c>
      <c r="Q22" s="11"/>
      <c r="R22" s="11">
        <v>0</v>
      </c>
      <c r="S22" s="11">
        <v>0</v>
      </c>
      <c r="T22" s="11">
        <v>199</v>
      </c>
      <c r="U22" s="11">
        <v>100</v>
      </c>
      <c r="V22" s="11">
        <v>99</v>
      </c>
      <c r="W22" s="4"/>
      <c r="X22" s="4"/>
      <c r="Y22" s="4"/>
      <c r="Z22">
        <v>3471</v>
      </c>
    </row>
    <row r="23" spans="1:26" ht="12.75">
      <c r="A23" s="9" t="s">
        <v>49</v>
      </c>
      <c r="B23" s="11">
        <v>3961</v>
      </c>
      <c r="C23" s="11">
        <v>5361</v>
      </c>
      <c r="D23" s="11">
        <v>-1400</v>
      </c>
      <c r="E23" s="11">
        <v>1795</v>
      </c>
      <c r="F23" s="11">
        <v>1665</v>
      </c>
      <c r="G23" s="11">
        <v>130</v>
      </c>
      <c r="H23" s="11">
        <v>750</v>
      </c>
      <c r="I23" s="11">
        <v>1085</v>
      </c>
      <c r="J23" s="11">
        <v>-335</v>
      </c>
      <c r="K23" s="11">
        <v>816</v>
      </c>
      <c r="L23" s="11">
        <v>760</v>
      </c>
      <c r="M23" s="11">
        <v>56</v>
      </c>
      <c r="N23" s="11">
        <v>330</v>
      </c>
      <c r="O23" s="11">
        <v>570</v>
      </c>
      <c r="P23" s="11">
        <v>-240</v>
      </c>
      <c r="Q23" s="11"/>
      <c r="R23" s="11">
        <v>0</v>
      </c>
      <c r="S23" s="11">
        <v>0</v>
      </c>
      <c r="T23" s="11">
        <v>270</v>
      </c>
      <c r="U23" s="11">
        <v>322</v>
      </c>
      <c r="V23" s="11">
        <v>-52</v>
      </c>
      <c r="W23" s="4"/>
      <c r="X23" s="4"/>
      <c r="Y23" s="4"/>
      <c r="Z23">
        <v>1275</v>
      </c>
    </row>
    <row r="24" spans="1:26" ht="12.75">
      <c r="A24" s="9" t="s">
        <v>50</v>
      </c>
      <c r="B24" s="11">
        <v>10643</v>
      </c>
      <c r="C24" s="11">
        <v>10844</v>
      </c>
      <c r="D24" s="11">
        <v>-201</v>
      </c>
      <c r="E24" s="11">
        <v>7863</v>
      </c>
      <c r="F24" s="11">
        <v>7612</v>
      </c>
      <c r="G24" s="11">
        <v>251</v>
      </c>
      <c r="H24" s="11">
        <v>1580</v>
      </c>
      <c r="I24" s="11">
        <v>1850</v>
      </c>
      <c r="J24" s="11">
        <v>-270</v>
      </c>
      <c r="K24" s="11">
        <v>1030</v>
      </c>
      <c r="L24" s="11">
        <v>939</v>
      </c>
      <c r="M24" s="11">
        <v>91</v>
      </c>
      <c r="N24" s="11"/>
      <c r="O24" s="11">
        <v>0</v>
      </c>
      <c r="P24" s="11">
        <v>0</v>
      </c>
      <c r="Q24" s="11"/>
      <c r="R24" s="11">
        <v>0</v>
      </c>
      <c r="S24" s="11">
        <v>0</v>
      </c>
      <c r="T24" s="11">
        <v>170</v>
      </c>
      <c r="U24" s="11">
        <v>180</v>
      </c>
      <c r="V24" s="11">
        <v>-10</v>
      </c>
      <c r="W24" s="4"/>
      <c r="X24" s="4"/>
      <c r="Y24" s="4"/>
      <c r="Z24">
        <v>3590</v>
      </c>
    </row>
    <row r="25" spans="1:26" ht="12.75">
      <c r="A25" s="9" t="s">
        <v>51</v>
      </c>
      <c r="B25" s="11">
        <v>7490</v>
      </c>
      <c r="C25" s="11">
        <v>7442</v>
      </c>
      <c r="D25" s="11">
        <v>48</v>
      </c>
      <c r="E25" s="11">
        <v>5020</v>
      </c>
      <c r="F25" s="11">
        <v>4774</v>
      </c>
      <c r="G25" s="11">
        <v>246</v>
      </c>
      <c r="H25" s="11">
        <v>1520</v>
      </c>
      <c r="I25" s="11">
        <v>1416</v>
      </c>
      <c r="J25" s="11">
        <v>104</v>
      </c>
      <c r="K25" s="11">
        <v>950</v>
      </c>
      <c r="L25" s="11">
        <v>1353</v>
      </c>
      <c r="M25" s="11">
        <v>-403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24</v>
      </c>
      <c r="V25" s="11">
        <v>-24</v>
      </c>
      <c r="W25" s="4"/>
      <c r="X25" s="4"/>
      <c r="Y25" s="4"/>
      <c r="Z25">
        <v>6200</v>
      </c>
    </row>
    <row r="26" spans="1:26" ht="12.75">
      <c r="A26" s="9" t="s">
        <v>52</v>
      </c>
      <c r="B26" s="11">
        <v>8165</v>
      </c>
      <c r="C26" s="11">
        <v>6415</v>
      </c>
      <c r="D26" s="11">
        <v>1750</v>
      </c>
      <c r="E26" s="11">
        <v>6267</v>
      </c>
      <c r="F26" s="11">
        <v>5808</v>
      </c>
      <c r="G26" s="11">
        <v>459</v>
      </c>
      <c r="H26" s="11">
        <v>683</v>
      </c>
      <c r="I26" s="11">
        <v>351</v>
      </c>
      <c r="J26" s="11">
        <v>332</v>
      </c>
      <c r="K26" s="11">
        <v>690</v>
      </c>
      <c r="L26" s="11">
        <v>470</v>
      </c>
      <c r="M26" s="11">
        <v>220</v>
      </c>
      <c r="N26" s="11">
        <v>0</v>
      </c>
      <c r="O26" s="11">
        <v>0</v>
      </c>
      <c r="P26" s="11">
        <v>0</v>
      </c>
      <c r="Q26" s="11">
        <v>0</v>
      </c>
      <c r="R26" s="11">
        <v>20</v>
      </c>
      <c r="S26" s="11">
        <v>-20</v>
      </c>
      <c r="T26" s="11">
        <v>525</v>
      </c>
      <c r="U26" s="11">
        <v>504</v>
      </c>
      <c r="V26" s="11">
        <v>21</v>
      </c>
      <c r="W26" s="4"/>
      <c r="X26" s="4"/>
      <c r="Y26" s="4"/>
      <c r="Z26">
        <v>2323</v>
      </c>
    </row>
    <row r="27" spans="1:26" ht="12.75">
      <c r="A27" s="9" t="s">
        <v>53</v>
      </c>
      <c r="B27" s="11">
        <v>1260</v>
      </c>
      <c r="C27" s="11">
        <v>1385</v>
      </c>
      <c r="D27" s="11">
        <v>-125</v>
      </c>
      <c r="E27" s="11">
        <v>730</v>
      </c>
      <c r="F27" s="11">
        <v>595</v>
      </c>
      <c r="G27" s="11">
        <v>135</v>
      </c>
      <c r="H27" s="11">
        <v>0</v>
      </c>
      <c r="I27" s="11">
        <v>0</v>
      </c>
      <c r="J27" s="11">
        <v>0</v>
      </c>
      <c r="K27" s="11">
        <v>530</v>
      </c>
      <c r="L27" s="11">
        <v>430</v>
      </c>
      <c r="M27" s="11">
        <v>100</v>
      </c>
      <c r="N27" s="11"/>
      <c r="O27" s="11">
        <v>0</v>
      </c>
      <c r="P27" s="11">
        <v>0</v>
      </c>
      <c r="Q27" s="11"/>
      <c r="R27" s="11">
        <v>0</v>
      </c>
      <c r="S27" s="11">
        <v>0</v>
      </c>
      <c r="T27" s="11"/>
      <c r="U27" s="11">
        <v>0</v>
      </c>
      <c r="V27" s="11">
        <v>0</v>
      </c>
      <c r="W27" s="4"/>
      <c r="X27" s="4"/>
      <c r="Y27" s="4"/>
      <c r="Z27">
        <v>520</v>
      </c>
    </row>
    <row r="28" spans="1:26" ht="12.75">
      <c r="A28" s="9" t="s">
        <v>54</v>
      </c>
      <c r="B28" s="11">
        <v>5385</v>
      </c>
      <c r="C28" s="11">
        <v>5385</v>
      </c>
      <c r="D28" s="11">
        <v>0</v>
      </c>
      <c r="E28" s="11">
        <v>3619</v>
      </c>
      <c r="F28" s="11">
        <v>3619</v>
      </c>
      <c r="G28" s="11">
        <v>0</v>
      </c>
      <c r="H28" s="11">
        <v>450</v>
      </c>
      <c r="I28" s="11">
        <v>450</v>
      </c>
      <c r="J28" s="11">
        <v>0</v>
      </c>
      <c r="K28" s="11">
        <v>1116</v>
      </c>
      <c r="L28" s="11">
        <v>1116</v>
      </c>
      <c r="M28" s="11">
        <v>0</v>
      </c>
      <c r="N28" s="11">
        <v>200</v>
      </c>
      <c r="O28" s="11">
        <v>0</v>
      </c>
      <c r="P28" s="11">
        <v>200</v>
      </c>
      <c r="Q28" s="11"/>
      <c r="R28" s="11">
        <v>0</v>
      </c>
      <c r="S28" s="11">
        <v>0</v>
      </c>
      <c r="T28" s="11"/>
      <c r="U28" s="11">
        <v>0</v>
      </c>
      <c r="V28" s="11">
        <v>0</v>
      </c>
      <c r="W28" s="4"/>
      <c r="X28" s="4"/>
      <c r="Y28" s="4"/>
      <c r="Z28">
        <v>930</v>
      </c>
    </row>
    <row r="29" spans="1:26" ht="12.75">
      <c r="A29" s="9" t="s">
        <v>55</v>
      </c>
      <c r="B29" s="11">
        <v>2975</v>
      </c>
      <c r="C29" s="11">
        <v>3061</v>
      </c>
      <c r="D29" s="11">
        <v>-86</v>
      </c>
      <c r="E29" s="11">
        <v>1475</v>
      </c>
      <c r="F29" s="11">
        <v>1830</v>
      </c>
      <c r="G29" s="11">
        <v>-355</v>
      </c>
      <c r="H29" s="11">
        <v>500</v>
      </c>
      <c r="I29" s="11">
        <v>458</v>
      </c>
      <c r="J29" s="11">
        <v>42</v>
      </c>
      <c r="K29" s="11">
        <v>750</v>
      </c>
      <c r="L29" s="11">
        <v>450</v>
      </c>
      <c r="M29" s="11">
        <v>300</v>
      </c>
      <c r="N29" s="11">
        <v>0</v>
      </c>
      <c r="O29" s="11">
        <v>10</v>
      </c>
      <c r="P29" s="11">
        <v>-10</v>
      </c>
      <c r="Q29" s="11">
        <v>0</v>
      </c>
      <c r="R29" s="11">
        <v>0</v>
      </c>
      <c r="S29" s="11">
        <v>0</v>
      </c>
      <c r="T29" s="11">
        <v>250</v>
      </c>
      <c r="U29" s="11">
        <v>200</v>
      </c>
      <c r="V29" s="11">
        <v>50</v>
      </c>
      <c r="W29" s="4"/>
      <c r="X29" s="4"/>
      <c r="Y29" s="4"/>
      <c r="Z29">
        <v>2280</v>
      </c>
    </row>
    <row r="30" spans="1:26" ht="12.75">
      <c r="A30" s="9" t="s">
        <v>56</v>
      </c>
      <c r="B30" s="11">
        <v>10361</v>
      </c>
      <c r="C30" s="11">
        <v>10800</v>
      </c>
      <c r="D30" s="11">
        <v>-439</v>
      </c>
      <c r="E30" s="11">
        <v>6680</v>
      </c>
      <c r="F30" s="11">
        <v>5581</v>
      </c>
      <c r="G30" s="11">
        <v>1099</v>
      </c>
      <c r="H30" s="11">
        <v>2300</v>
      </c>
      <c r="I30" s="11">
        <v>2500</v>
      </c>
      <c r="J30" s="11">
        <v>-200</v>
      </c>
      <c r="K30" s="11">
        <v>715</v>
      </c>
      <c r="L30" s="11">
        <v>840</v>
      </c>
      <c r="M30" s="11">
        <v>-125</v>
      </c>
      <c r="N30" s="11"/>
      <c r="O30" s="11">
        <v>0</v>
      </c>
      <c r="P30" s="11">
        <v>0</v>
      </c>
      <c r="Q30" s="11"/>
      <c r="R30" s="11">
        <v>0</v>
      </c>
      <c r="S30" s="11">
        <v>0</v>
      </c>
      <c r="T30" s="11">
        <v>666</v>
      </c>
      <c r="U30" s="11">
        <v>660</v>
      </c>
      <c r="V30" s="11">
        <v>6</v>
      </c>
      <c r="W30" s="4"/>
      <c r="X30" s="4"/>
      <c r="Y30" s="4"/>
      <c r="Z30">
        <v>2847</v>
      </c>
    </row>
    <row r="31" spans="1:26" ht="12.75">
      <c r="A31" s="9" t="s">
        <v>57</v>
      </c>
      <c r="B31" s="11">
        <v>19246</v>
      </c>
      <c r="C31" s="11">
        <v>19358</v>
      </c>
      <c r="D31" s="11">
        <v>-112</v>
      </c>
      <c r="E31" s="11">
        <v>16196</v>
      </c>
      <c r="F31" s="11">
        <v>17667</v>
      </c>
      <c r="G31" s="11">
        <v>-1471</v>
      </c>
      <c r="H31" s="11">
        <v>1400</v>
      </c>
      <c r="I31" s="11">
        <v>1042</v>
      </c>
      <c r="J31" s="11">
        <v>358</v>
      </c>
      <c r="K31" s="11">
        <v>1150</v>
      </c>
      <c r="L31" s="11">
        <v>1670</v>
      </c>
      <c r="M31" s="11">
        <v>-520</v>
      </c>
      <c r="N31" s="11"/>
      <c r="O31" s="11">
        <v>0</v>
      </c>
      <c r="P31" s="11">
        <v>0</v>
      </c>
      <c r="Q31" s="11"/>
      <c r="R31" s="11">
        <v>0</v>
      </c>
      <c r="S31" s="11">
        <v>0</v>
      </c>
      <c r="T31" s="11">
        <v>500</v>
      </c>
      <c r="U31" s="11">
        <v>292</v>
      </c>
      <c r="V31" s="11">
        <v>208</v>
      </c>
      <c r="W31" s="4"/>
      <c r="X31" s="4"/>
      <c r="Y31" s="4"/>
      <c r="Z31">
        <v>4860</v>
      </c>
    </row>
    <row r="32" spans="1:26" ht="12.75">
      <c r="A32" s="9" t="s">
        <v>58</v>
      </c>
      <c r="B32" s="11">
        <v>17028</v>
      </c>
      <c r="C32" s="11">
        <v>18037</v>
      </c>
      <c r="D32" s="11">
        <v>-1009</v>
      </c>
      <c r="E32" s="11">
        <v>11938</v>
      </c>
      <c r="F32" s="11">
        <v>12662</v>
      </c>
      <c r="G32" s="11">
        <v>-724</v>
      </c>
      <c r="H32" s="11">
        <v>260</v>
      </c>
      <c r="I32" s="11">
        <v>285</v>
      </c>
      <c r="J32" s="11">
        <v>-25</v>
      </c>
      <c r="K32" s="11">
        <v>4111</v>
      </c>
      <c r="L32" s="11">
        <v>3986</v>
      </c>
      <c r="M32" s="11">
        <v>125</v>
      </c>
      <c r="N32" s="11">
        <v>0</v>
      </c>
      <c r="O32" s="11">
        <v>0</v>
      </c>
      <c r="P32" s="11">
        <v>0</v>
      </c>
      <c r="Q32" s="11">
        <v>10</v>
      </c>
      <c r="R32" s="11"/>
      <c r="S32" s="11">
        <v>10</v>
      </c>
      <c r="T32" s="11">
        <v>709</v>
      </c>
      <c r="U32" s="11">
        <v>1152</v>
      </c>
      <c r="V32" s="11">
        <v>-443</v>
      </c>
      <c r="W32" s="4"/>
      <c r="X32" s="4"/>
      <c r="Y32" s="4"/>
      <c r="Z32">
        <v>8760</v>
      </c>
    </row>
    <row r="33" spans="1:26" ht="12.75">
      <c r="A33" s="9" t="s">
        <v>59</v>
      </c>
      <c r="B33" s="11">
        <v>11013</v>
      </c>
      <c r="C33" s="11">
        <v>10796</v>
      </c>
      <c r="D33" s="11">
        <v>217</v>
      </c>
      <c r="E33" s="11">
        <v>6449</v>
      </c>
      <c r="F33" s="11">
        <v>6270</v>
      </c>
      <c r="G33" s="11">
        <v>179</v>
      </c>
      <c r="H33" s="11">
        <v>1753</v>
      </c>
      <c r="I33" s="11">
        <v>2542</v>
      </c>
      <c r="J33" s="11">
        <v>-789</v>
      </c>
      <c r="K33" s="11">
        <v>2291</v>
      </c>
      <c r="L33" s="11">
        <v>1959</v>
      </c>
      <c r="M33" s="11">
        <v>332</v>
      </c>
      <c r="N33" s="11"/>
      <c r="O33" s="11">
        <v>0</v>
      </c>
      <c r="P33" s="11">
        <v>0</v>
      </c>
      <c r="Q33" s="11"/>
      <c r="R33" s="11">
        <v>0</v>
      </c>
      <c r="S33" s="11">
        <v>0</v>
      </c>
      <c r="T33" s="11">
        <v>520</v>
      </c>
      <c r="U33" s="11">
        <v>622</v>
      </c>
      <c r="V33" s="11">
        <v>-102</v>
      </c>
      <c r="W33" s="4"/>
      <c r="X33" s="4"/>
      <c r="Y33" s="4"/>
      <c r="Z33">
        <v>11213</v>
      </c>
    </row>
    <row r="34" spans="1:26" ht="12.75">
      <c r="A34" s="9" t="s">
        <v>60</v>
      </c>
      <c r="B34" s="11">
        <v>2760</v>
      </c>
      <c r="C34" s="11">
        <v>2760</v>
      </c>
      <c r="D34" s="11">
        <v>0</v>
      </c>
      <c r="E34" s="11">
        <v>1998</v>
      </c>
      <c r="F34" s="11">
        <v>1998</v>
      </c>
      <c r="G34" s="11">
        <v>0</v>
      </c>
      <c r="H34" s="11">
        <v>180</v>
      </c>
      <c r="I34" s="11">
        <v>110</v>
      </c>
      <c r="J34" s="11">
        <v>70</v>
      </c>
      <c r="K34" s="11">
        <v>266</v>
      </c>
      <c r="L34" s="11">
        <v>266</v>
      </c>
      <c r="M34" s="11">
        <v>0</v>
      </c>
      <c r="N34" s="11"/>
      <c r="O34" s="11">
        <v>0</v>
      </c>
      <c r="P34" s="11">
        <v>0</v>
      </c>
      <c r="Q34" s="11"/>
      <c r="R34" s="11">
        <v>0</v>
      </c>
      <c r="S34" s="11">
        <v>0</v>
      </c>
      <c r="T34" s="11">
        <v>316</v>
      </c>
      <c r="U34" s="11">
        <v>316</v>
      </c>
      <c r="V34" s="11">
        <v>0</v>
      </c>
      <c r="W34" s="4"/>
      <c r="X34" s="4"/>
      <c r="Y34" s="4"/>
      <c r="Z34">
        <v>2112</v>
      </c>
    </row>
    <row r="35" spans="1:26" ht="12.75">
      <c r="A35" s="9" t="s">
        <v>61</v>
      </c>
      <c r="B35" s="11">
        <v>2668</v>
      </c>
      <c r="C35" s="11">
        <v>3053</v>
      </c>
      <c r="D35" s="11">
        <v>-385</v>
      </c>
      <c r="E35" s="11">
        <v>2080</v>
      </c>
      <c r="F35" s="11">
        <v>2514</v>
      </c>
      <c r="G35" s="11">
        <v>-434</v>
      </c>
      <c r="H35" s="11">
        <v>0</v>
      </c>
      <c r="I35" s="11">
        <v>0</v>
      </c>
      <c r="J35" s="11">
        <v>0</v>
      </c>
      <c r="K35" s="11">
        <v>294</v>
      </c>
      <c r="L35" s="11">
        <v>340</v>
      </c>
      <c r="M35" s="11">
        <v>-46</v>
      </c>
      <c r="N35" s="11"/>
      <c r="O35" s="11">
        <v>0</v>
      </c>
      <c r="P35" s="11">
        <v>0</v>
      </c>
      <c r="Q35" s="11"/>
      <c r="R35" s="11">
        <v>0</v>
      </c>
      <c r="S35" s="11">
        <v>0</v>
      </c>
      <c r="T35" s="11">
        <v>294</v>
      </c>
      <c r="U35" s="11">
        <v>136</v>
      </c>
      <c r="V35" s="11">
        <v>158</v>
      </c>
      <c r="W35" s="4"/>
      <c r="X35" s="4"/>
      <c r="Y35" s="4"/>
      <c r="Z35">
        <v>370</v>
      </c>
    </row>
    <row r="36" spans="1:26" ht="12.75">
      <c r="A36" s="9" t="s">
        <v>62</v>
      </c>
      <c r="B36" s="11">
        <v>29277</v>
      </c>
      <c r="C36" s="11">
        <v>26009</v>
      </c>
      <c r="D36" s="11">
        <v>3268</v>
      </c>
      <c r="E36" s="11">
        <v>20435</v>
      </c>
      <c r="F36" s="11">
        <v>18629</v>
      </c>
      <c r="G36" s="11">
        <v>1806</v>
      </c>
      <c r="H36" s="11">
        <v>3651</v>
      </c>
      <c r="I36" s="11">
        <v>3362</v>
      </c>
      <c r="J36" s="11">
        <v>289</v>
      </c>
      <c r="K36" s="11">
        <v>3913</v>
      </c>
      <c r="L36" s="11">
        <v>3735</v>
      </c>
      <c r="M36" s="11">
        <v>178</v>
      </c>
      <c r="N36" s="11">
        <v>117</v>
      </c>
      <c r="O36" s="11">
        <v>145</v>
      </c>
      <c r="P36" s="11">
        <v>-28</v>
      </c>
      <c r="Q36" s="11"/>
      <c r="R36" s="11">
        <v>0</v>
      </c>
      <c r="S36" s="11">
        <v>0</v>
      </c>
      <c r="T36" s="11">
        <v>1161</v>
      </c>
      <c r="U36" s="11">
        <v>593</v>
      </c>
      <c r="V36" s="11">
        <v>568</v>
      </c>
      <c r="W36" s="4"/>
      <c r="X36" s="4"/>
      <c r="Y36" s="4"/>
      <c r="Z36">
        <v>16700</v>
      </c>
    </row>
    <row r="37" spans="1:26" ht="12.75">
      <c r="A37" s="9" t="s">
        <v>63</v>
      </c>
      <c r="B37" s="11">
        <v>6532</v>
      </c>
      <c r="C37" s="11">
        <v>8504</v>
      </c>
      <c r="D37" s="11">
        <v>-1972</v>
      </c>
      <c r="E37" s="11">
        <v>5582</v>
      </c>
      <c r="F37" s="11">
        <v>7148</v>
      </c>
      <c r="G37" s="11">
        <v>-1566</v>
      </c>
      <c r="H37" s="11">
        <v>100</v>
      </c>
      <c r="I37" s="11">
        <v>330</v>
      </c>
      <c r="J37" s="11">
        <v>-230</v>
      </c>
      <c r="K37" s="11">
        <v>700</v>
      </c>
      <c r="L37" s="11">
        <v>1029</v>
      </c>
      <c r="M37" s="11">
        <v>-329</v>
      </c>
      <c r="N37" s="11"/>
      <c r="O37" s="11">
        <v>396</v>
      </c>
      <c r="P37" s="11">
        <v>-396</v>
      </c>
      <c r="Q37" s="11"/>
      <c r="R37" s="11"/>
      <c r="S37" s="11">
        <v>0</v>
      </c>
      <c r="T37" s="11">
        <v>150</v>
      </c>
      <c r="U37" s="11">
        <v>37</v>
      </c>
      <c r="V37" s="11">
        <v>113</v>
      </c>
      <c r="W37" s="4"/>
      <c r="X37" s="4"/>
      <c r="Y37" s="4"/>
      <c r="Z37">
        <v>710</v>
      </c>
    </row>
    <row r="38" spans="1:26" ht="12.75">
      <c r="A38" s="9" t="s">
        <v>64</v>
      </c>
      <c r="B38" s="11">
        <v>8002</v>
      </c>
      <c r="C38" s="11">
        <v>8004</v>
      </c>
      <c r="D38" s="11">
        <v>-2</v>
      </c>
      <c r="E38" s="11">
        <v>6376</v>
      </c>
      <c r="F38" s="11">
        <v>6376</v>
      </c>
      <c r="G38" s="11">
        <v>0</v>
      </c>
      <c r="H38" s="11">
        <v>0</v>
      </c>
      <c r="I38" s="11">
        <v>0</v>
      </c>
      <c r="J38" s="11">
        <v>0</v>
      </c>
      <c r="K38" s="11">
        <v>1506</v>
      </c>
      <c r="L38" s="11">
        <v>1506</v>
      </c>
      <c r="M38" s="11">
        <v>0</v>
      </c>
      <c r="N38" s="11"/>
      <c r="O38" s="11">
        <v>0</v>
      </c>
      <c r="P38" s="11">
        <v>0</v>
      </c>
      <c r="Q38" s="11"/>
      <c r="R38" s="11">
        <v>0</v>
      </c>
      <c r="S38" s="11">
        <v>0</v>
      </c>
      <c r="T38" s="11">
        <v>120</v>
      </c>
      <c r="U38" s="11">
        <v>122</v>
      </c>
      <c r="V38" s="11">
        <v>-2</v>
      </c>
      <c r="W38" s="4"/>
      <c r="X38" s="4"/>
      <c r="Y38" s="4"/>
      <c r="Z38">
        <v>1040</v>
      </c>
    </row>
    <row r="39" spans="1:26" ht="12.75">
      <c r="A39" s="9" t="s">
        <v>65</v>
      </c>
      <c r="B39" s="11">
        <v>4437</v>
      </c>
      <c r="C39" s="11">
        <v>4185</v>
      </c>
      <c r="D39" s="11">
        <v>252</v>
      </c>
      <c r="E39" s="11">
        <v>2461</v>
      </c>
      <c r="F39" s="11">
        <v>2461</v>
      </c>
      <c r="G39" s="11">
        <v>0</v>
      </c>
      <c r="H39" s="11">
        <v>1675</v>
      </c>
      <c r="I39" s="11">
        <v>1324</v>
      </c>
      <c r="J39" s="11">
        <v>351</v>
      </c>
      <c r="K39" s="11">
        <v>273</v>
      </c>
      <c r="L39" s="11">
        <v>240</v>
      </c>
      <c r="M39" s="11">
        <v>33</v>
      </c>
      <c r="N39" s="11"/>
      <c r="O39" s="11">
        <v>34</v>
      </c>
      <c r="P39" s="11">
        <v>-34</v>
      </c>
      <c r="Q39" s="11"/>
      <c r="R39" s="11">
        <v>1</v>
      </c>
      <c r="S39" s="11">
        <v>-1</v>
      </c>
      <c r="T39" s="11">
        <v>28</v>
      </c>
      <c r="U39" s="11">
        <v>117</v>
      </c>
      <c r="V39" s="11">
        <v>-89</v>
      </c>
      <c r="W39" s="4"/>
      <c r="X39" s="4"/>
      <c r="Y39" s="4"/>
      <c r="Z39">
        <v>2239</v>
      </c>
    </row>
    <row r="40" spans="1:26" ht="12.75">
      <c r="A40" s="9" t="s">
        <v>66</v>
      </c>
      <c r="B40" s="11">
        <v>11545</v>
      </c>
      <c r="C40" s="11">
        <v>13517</v>
      </c>
      <c r="D40" s="11">
        <v>-1972</v>
      </c>
      <c r="E40" s="11">
        <v>10601</v>
      </c>
      <c r="F40" s="11">
        <v>11640</v>
      </c>
      <c r="G40" s="11">
        <v>-1039</v>
      </c>
      <c r="H40" s="11">
        <v>0</v>
      </c>
      <c r="I40" s="11">
        <v>0</v>
      </c>
      <c r="J40" s="11">
        <v>0</v>
      </c>
      <c r="K40" s="11">
        <v>805</v>
      </c>
      <c r="L40" s="11">
        <v>1240</v>
      </c>
      <c r="M40" s="11">
        <v>-435</v>
      </c>
      <c r="N40" s="11"/>
      <c r="O40" s="11">
        <v>0</v>
      </c>
      <c r="P40" s="11">
        <v>0</v>
      </c>
      <c r="Q40" s="11"/>
      <c r="R40" s="11">
        <v>0</v>
      </c>
      <c r="S40" s="11">
        <v>0</v>
      </c>
      <c r="T40" s="11">
        <v>139</v>
      </c>
      <c r="U40" s="11">
        <v>100</v>
      </c>
      <c r="V40" s="11">
        <v>39</v>
      </c>
      <c r="W40" s="4"/>
      <c r="X40" s="4"/>
      <c r="Y40" s="4"/>
      <c r="Z40">
        <v>390</v>
      </c>
    </row>
    <row r="41" spans="1:26" ht="13.5" thickBot="1">
      <c r="A41" s="16" t="s">
        <v>67</v>
      </c>
      <c r="B41" s="17">
        <v>2770</v>
      </c>
      <c r="C41" s="17">
        <v>2400</v>
      </c>
      <c r="D41" s="17">
        <v>370</v>
      </c>
      <c r="E41" s="17">
        <v>1644</v>
      </c>
      <c r="F41" s="17">
        <v>1276</v>
      </c>
      <c r="G41" s="17">
        <v>368</v>
      </c>
      <c r="H41" s="17">
        <v>535</v>
      </c>
      <c r="I41" s="17">
        <v>435</v>
      </c>
      <c r="J41" s="17">
        <v>100</v>
      </c>
      <c r="K41" s="17">
        <v>295</v>
      </c>
      <c r="L41" s="17">
        <v>633</v>
      </c>
      <c r="M41" s="17">
        <v>-338</v>
      </c>
      <c r="N41" s="17"/>
      <c r="O41" s="17">
        <v>226</v>
      </c>
      <c r="P41" s="17">
        <v>-226</v>
      </c>
      <c r="Q41" s="17"/>
      <c r="R41" s="17">
        <v>0</v>
      </c>
      <c r="S41" s="17">
        <v>0</v>
      </c>
      <c r="T41" s="17">
        <v>296</v>
      </c>
      <c r="U41" s="17">
        <v>180</v>
      </c>
      <c r="V41" s="17">
        <v>116</v>
      </c>
      <c r="W41" s="4"/>
      <c r="X41" s="4"/>
      <c r="Y41" s="4"/>
      <c r="Z41">
        <v>1016</v>
      </c>
    </row>
    <row r="42" spans="1:26" ht="13.5" thickBot="1">
      <c r="A42" s="19" t="s">
        <v>68</v>
      </c>
      <c r="B42" s="18">
        <v>332761</v>
      </c>
      <c r="C42" s="18">
        <v>353669</v>
      </c>
      <c r="D42" s="18">
        <v>-20908</v>
      </c>
      <c r="E42" s="18">
        <v>245063</v>
      </c>
      <c r="F42" s="18">
        <v>249499</v>
      </c>
      <c r="G42" s="18">
        <v>-4436</v>
      </c>
      <c r="H42" s="18">
        <v>33348</v>
      </c>
      <c r="I42" s="18">
        <v>37699</v>
      </c>
      <c r="J42" s="18">
        <v>-4351</v>
      </c>
      <c r="K42" s="18">
        <v>40974</v>
      </c>
      <c r="L42" s="18">
        <v>41641</v>
      </c>
      <c r="M42" s="18">
        <v>-667</v>
      </c>
      <c r="N42" s="18">
        <v>732</v>
      </c>
      <c r="O42" s="18">
        <v>1576</v>
      </c>
      <c r="P42" s="18">
        <v>-844</v>
      </c>
      <c r="Q42" s="18">
        <v>10</v>
      </c>
      <c r="R42" s="18">
        <v>541</v>
      </c>
      <c r="S42" s="18">
        <v>-531</v>
      </c>
      <c r="T42" s="18">
        <v>8499</v>
      </c>
      <c r="U42" s="18">
        <v>9224</v>
      </c>
      <c r="V42" s="18">
        <v>-725</v>
      </c>
      <c r="W42" s="4"/>
      <c r="X42" s="4"/>
      <c r="Y42" s="4"/>
      <c r="Z42">
        <v>136408</v>
      </c>
    </row>
    <row r="43" spans="1:26" ht="13.5" thickBot="1">
      <c r="A43" s="19" t="s">
        <v>69</v>
      </c>
      <c r="B43" s="21">
        <v>332.8</v>
      </c>
      <c r="C43" s="21">
        <v>353.7</v>
      </c>
      <c r="D43" s="21">
        <v>-20.9</v>
      </c>
      <c r="E43" s="20">
        <v>245.1</v>
      </c>
      <c r="F43" s="20">
        <v>249.5</v>
      </c>
      <c r="G43" s="20">
        <v>-4.4</v>
      </c>
      <c r="H43" s="20">
        <v>33.3</v>
      </c>
      <c r="I43" s="20">
        <v>37.7</v>
      </c>
      <c r="J43" s="20">
        <v>-4.4</v>
      </c>
      <c r="K43" s="20">
        <v>41</v>
      </c>
      <c r="L43" s="20">
        <v>41.6</v>
      </c>
      <c r="M43" s="20">
        <v>-0.7</v>
      </c>
      <c r="N43" s="20">
        <v>0.7</v>
      </c>
      <c r="O43" s="20">
        <v>1.6</v>
      </c>
      <c r="P43" s="20">
        <v>-0.8</v>
      </c>
      <c r="Q43" s="20">
        <v>0</v>
      </c>
      <c r="R43" s="20">
        <v>0.5</v>
      </c>
      <c r="S43" s="20">
        <v>-0.5</v>
      </c>
      <c r="T43" s="20">
        <v>8.5</v>
      </c>
      <c r="U43" s="20">
        <v>9.2</v>
      </c>
      <c r="V43" s="20">
        <v>-0.7</v>
      </c>
      <c r="W43" s="4"/>
      <c r="X43" s="4"/>
      <c r="Y43" s="4"/>
      <c r="Z43">
        <v>136.4</v>
      </c>
    </row>
    <row r="44" spans="1:31" ht="12.75">
      <c r="A44" s="12" t="s">
        <v>70</v>
      </c>
      <c r="B44" s="4"/>
      <c r="C44" s="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</sheetData>
  <sheetProtection/>
  <mergeCells count="13">
    <mergeCell ref="H3:J4"/>
    <mergeCell ref="K3:M4"/>
    <mergeCell ref="N3:P4"/>
    <mergeCell ref="Q3:S4"/>
    <mergeCell ref="T3:V4"/>
    <mergeCell ref="B4:B5"/>
    <mergeCell ref="A1:V1"/>
    <mergeCell ref="A2:A5"/>
    <mergeCell ref="C4:C5"/>
    <mergeCell ref="D4:D5"/>
    <mergeCell ref="B2:V2"/>
    <mergeCell ref="B3:D3"/>
    <mergeCell ref="E3:G4"/>
  </mergeCells>
  <printOptions/>
  <pageMargins left="0" right="0" top="0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82"/>
  <sheetViews>
    <sheetView tabSelected="1" view="pageBreakPreview" zoomScaleSheetLayoutView="100" zoomScalePageLayoutView="0" workbookViewId="0" topLeftCell="A7">
      <selection activeCell="C13" sqref="C13"/>
    </sheetView>
  </sheetViews>
  <sheetFormatPr defaultColWidth="9.140625" defaultRowHeight="12.75"/>
  <cols>
    <col min="1" max="1" width="15.8515625" style="0" customWidth="1"/>
    <col min="2" max="2" width="6.7109375" style="0" customWidth="1"/>
    <col min="3" max="3" width="7.57421875" style="0" customWidth="1"/>
    <col min="4" max="4" width="7.421875" style="0" customWidth="1"/>
    <col min="5" max="5" width="6.57421875" style="0" customWidth="1"/>
    <col min="6" max="6" width="6.28125" style="0" customWidth="1"/>
    <col min="7" max="7" width="7.28125" style="0" customWidth="1"/>
    <col min="8" max="8" width="6.28125" style="0" customWidth="1"/>
    <col min="9" max="10" width="6.00390625" style="0" customWidth="1"/>
    <col min="11" max="11" width="6.140625" style="0" customWidth="1"/>
    <col min="12" max="12" width="5.7109375" style="0" customWidth="1"/>
    <col min="13" max="13" width="7.140625" style="0" customWidth="1"/>
    <col min="14" max="14" width="6.57421875" style="0" customWidth="1"/>
    <col min="15" max="15" width="6.00390625" style="0" customWidth="1"/>
    <col min="16" max="16" width="6.28125" style="0" customWidth="1"/>
    <col min="17" max="18" width="5.00390625" style="0" customWidth="1"/>
    <col min="19" max="19" width="6.00390625" style="0" customWidth="1"/>
    <col min="20" max="20" width="6.421875" style="0" customWidth="1"/>
    <col min="21" max="21" width="5.8515625" style="0" customWidth="1"/>
    <col min="22" max="25" width="6.140625" style="0" customWidth="1"/>
    <col min="26" max="26" width="6.7109375" style="0" customWidth="1"/>
    <col min="27" max="27" width="6.140625" style="0" customWidth="1"/>
    <col min="28" max="28" width="6.00390625" style="0" customWidth="1"/>
    <col min="29" max="29" width="6.28125" style="0" customWidth="1"/>
    <col min="30" max="30" width="6.00390625" style="0" customWidth="1"/>
    <col min="31" max="31" width="5.8515625" style="0" customWidth="1"/>
    <col min="32" max="32" width="6.7109375" style="0" customWidth="1"/>
    <col min="33" max="33" width="7.00390625" style="0" customWidth="1"/>
    <col min="34" max="34" width="5.7109375" style="0" customWidth="1"/>
    <col min="35" max="35" width="7.8515625" style="0" customWidth="1"/>
    <col min="36" max="37" width="6.57421875" style="0" customWidth="1"/>
    <col min="38" max="38" width="6.8515625" style="0" customWidth="1"/>
    <col min="39" max="39" width="7.00390625" style="0" customWidth="1"/>
    <col min="40" max="40" width="6.57421875" style="0" customWidth="1"/>
    <col min="41" max="41" width="6.421875" style="0" customWidth="1"/>
    <col min="42" max="42" width="6.7109375" style="0" customWidth="1"/>
    <col min="43" max="43" width="6.8515625" style="0" customWidth="1"/>
    <col min="44" max="44" width="5.7109375" style="0" customWidth="1"/>
    <col min="45" max="46" width="6.57421875" style="0" customWidth="1"/>
    <col min="47" max="47" width="5.00390625" style="0" customWidth="1"/>
    <col min="48" max="48" width="5.57421875" style="0" customWidth="1"/>
    <col min="49" max="49" width="6.421875" style="0" customWidth="1"/>
    <col min="50" max="50" width="5.8515625" style="0" customWidth="1"/>
    <col min="51" max="51" width="5.7109375" style="0" customWidth="1"/>
    <col min="52" max="52" width="6.7109375" style="0" customWidth="1"/>
    <col min="53" max="53" width="5.140625" style="0" customWidth="1"/>
    <col min="54" max="54" width="7.140625" style="0" customWidth="1"/>
    <col min="55" max="55" width="10.140625" style="0" hidden="1" customWidth="1"/>
    <col min="56" max="56" width="16.421875" style="0" customWidth="1"/>
  </cols>
  <sheetData>
    <row r="1" spans="1:54" ht="12.75">
      <c r="A1" s="172" t="s">
        <v>95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</row>
    <row r="2" spans="1:54" ht="15.75">
      <c r="A2" s="174" t="s">
        <v>89</v>
      </c>
      <c r="B2" s="174"/>
      <c r="C2" s="174"/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</row>
    <row r="3" spans="1:64" ht="13.5" customHeight="1">
      <c r="A3" s="176" t="s">
        <v>0</v>
      </c>
      <c r="B3" s="169" t="s">
        <v>1</v>
      </c>
      <c r="C3" s="169"/>
      <c r="D3" s="169"/>
      <c r="E3" s="169" t="s">
        <v>2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70"/>
      <c r="X3" s="170"/>
      <c r="Y3" s="170"/>
      <c r="Z3" s="176" t="s">
        <v>3</v>
      </c>
      <c r="AA3" s="170"/>
      <c r="AB3" s="170"/>
      <c r="AC3" s="170"/>
      <c r="AD3" s="170"/>
      <c r="AE3" s="170"/>
      <c r="AF3" s="176" t="s">
        <v>12</v>
      </c>
      <c r="AG3" s="176"/>
      <c r="AH3" s="176"/>
      <c r="AI3" s="176" t="s">
        <v>13</v>
      </c>
      <c r="AJ3" s="176"/>
      <c r="AK3" s="176"/>
      <c r="AL3" s="176" t="s">
        <v>84</v>
      </c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0" t="s">
        <v>73</v>
      </c>
      <c r="BD3" s="179" t="s">
        <v>0</v>
      </c>
      <c r="BE3" s="10"/>
      <c r="BF3" s="10"/>
      <c r="BG3" s="10"/>
      <c r="BH3" s="10"/>
      <c r="BI3" s="10"/>
      <c r="BJ3" s="10"/>
      <c r="BK3" s="10"/>
      <c r="BL3" s="10"/>
    </row>
    <row r="4" spans="1:69" ht="21" customHeight="1">
      <c r="A4" s="176"/>
      <c r="B4" s="170"/>
      <c r="C4" s="170"/>
      <c r="D4" s="170"/>
      <c r="E4" s="169" t="s">
        <v>4</v>
      </c>
      <c r="F4" s="169"/>
      <c r="G4" s="169"/>
      <c r="H4" s="169" t="s">
        <v>5</v>
      </c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1" t="s">
        <v>6</v>
      </c>
      <c r="AA4" s="170"/>
      <c r="AB4" s="170"/>
      <c r="AC4" s="171" t="s">
        <v>7</v>
      </c>
      <c r="AD4" s="170"/>
      <c r="AE4" s="170"/>
      <c r="AF4" s="171" t="s">
        <v>86</v>
      </c>
      <c r="AG4" s="171" t="s">
        <v>92</v>
      </c>
      <c r="AH4" s="171" t="s">
        <v>16</v>
      </c>
      <c r="AI4" s="171" t="s">
        <v>86</v>
      </c>
      <c r="AJ4" s="171" t="s">
        <v>92</v>
      </c>
      <c r="AK4" s="171" t="s">
        <v>16</v>
      </c>
      <c r="AL4" s="171" t="s">
        <v>21</v>
      </c>
      <c r="AM4" s="171" t="s">
        <v>22</v>
      </c>
      <c r="AN4" s="171" t="s">
        <v>23</v>
      </c>
      <c r="AO4" s="171" t="s">
        <v>24</v>
      </c>
      <c r="AP4" s="171" t="s">
        <v>20</v>
      </c>
      <c r="AQ4" s="171" t="s">
        <v>26</v>
      </c>
      <c r="AR4" s="170"/>
      <c r="AS4" s="170"/>
      <c r="AT4" s="171" t="s">
        <v>15</v>
      </c>
      <c r="AU4" s="170"/>
      <c r="AV4" s="170"/>
      <c r="AW4" s="177" t="s">
        <v>28</v>
      </c>
      <c r="AX4" s="177"/>
      <c r="AY4" s="177"/>
      <c r="AZ4" s="171" t="s">
        <v>27</v>
      </c>
      <c r="BA4" s="170"/>
      <c r="BB4" s="170"/>
      <c r="BC4" s="178"/>
      <c r="BD4" s="179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69" ht="18.75" customHeight="1">
      <c r="A5" s="176"/>
      <c r="B5" s="171" t="s">
        <v>85</v>
      </c>
      <c r="C5" s="171" t="s">
        <v>91</v>
      </c>
      <c r="D5" s="171" t="s">
        <v>16</v>
      </c>
      <c r="E5" s="171" t="s">
        <v>85</v>
      </c>
      <c r="F5" s="171" t="s">
        <v>91</v>
      </c>
      <c r="G5" s="171" t="s">
        <v>16</v>
      </c>
      <c r="H5" s="171" t="s">
        <v>8</v>
      </c>
      <c r="I5" s="177"/>
      <c r="J5" s="177"/>
      <c r="K5" s="171" t="s">
        <v>9</v>
      </c>
      <c r="L5" s="170"/>
      <c r="M5" s="170"/>
      <c r="N5" s="171" t="s">
        <v>10</v>
      </c>
      <c r="O5" s="170"/>
      <c r="P5" s="170"/>
      <c r="Q5" s="171" t="s">
        <v>11</v>
      </c>
      <c r="R5" s="170"/>
      <c r="S5" s="170"/>
      <c r="T5" s="171" t="s">
        <v>74</v>
      </c>
      <c r="U5" s="170"/>
      <c r="V5" s="170"/>
      <c r="W5" s="171" t="s">
        <v>87</v>
      </c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1"/>
      <c r="AM5" s="171"/>
      <c r="AN5" s="171"/>
      <c r="AO5" s="171"/>
      <c r="AP5" s="170"/>
      <c r="AQ5" s="170"/>
      <c r="AR5" s="170"/>
      <c r="AS5" s="170"/>
      <c r="AT5" s="170"/>
      <c r="AU5" s="170"/>
      <c r="AV5" s="170"/>
      <c r="AW5" s="177"/>
      <c r="AX5" s="177"/>
      <c r="AY5" s="177"/>
      <c r="AZ5" s="170"/>
      <c r="BA5" s="170"/>
      <c r="BB5" s="170"/>
      <c r="BC5" s="178"/>
      <c r="BD5" s="179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 ht="9.75" customHeight="1" hidden="1">
      <c r="A6" s="176"/>
      <c r="B6" s="177"/>
      <c r="C6" s="171"/>
      <c r="D6" s="177"/>
      <c r="E6" s="177"/>
      <c r="F6" s="171"/>
      <c r="G6" s="177"/>
      <c r="H6" s="177"/>
      <c r="I6" s="177"/>
      <c r="J6" s="177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1"/>
      <c r="AM6" s="171"/>
      <c r="AN6" s="171"/>
      <c r="AO6" s="171"/>
      <c r="AP6" s="170"/>
      <c r="AQ6" s="170"/>
      <c r="AR6" s="170"/>
      <c r="AS6" s="170"/>
      <c r="AT6" s="77"/>
      <c r="AU6" s="77"/>
      <c r="AV6" s="78"/>
      <c r="AW6" s="78"/>
      <c r="AX6" s="78"/>
      <c r="AY6" s="78"/>
      <c r="AZ6" s="170"/>
      <c r="BA6" s="170"/>
      <c r="BB6" s="170"/>
      <c r="BC6" s="178"/>
      <c r="BD6" s="179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69" ht="29.25" customHeight="1">
      <c r="A7" s="181"/>
      <c r="B7" s="177"/>
      <c r="C7" s="177"/>
      <c r="D7" s="177"/>
      <c r="E7" s="177"/>
      <c r="F7" s="177"/>
      <c r="G7" s="177"/>
      <c r="H7" s="78" t="s">
        <v>86</v>
      </c>
      <c r="I7" s="78" t="s">
        <v>92</v>
      </c>
      <c r="J7" s="79" t="s">
        <v>17</v>
      </c>
      <c r="K7" s="78" t="s">
        <v>86</v>
      </c>
      <c r="L7" s="78" t="s">
        <v>92</v>
      </c>
      <c r="M7" s="79" t="s">
        <v>17</v>
      </c>
      <c r="N7" s="78" t="s">
        <v>86</v>
      </c>
      <c r="O7" s="78" t="s">
        <v>92</v>
      </c>
      <c r="P7" s="79" t="s">
        <v>18</v>
      </c>
      <c r="Q7" s="78" t="s">
        <v>86</v>
      </c>
      <c r="R7" s="78" t="s">
        <v>92</v>
      </c>
      <c r="S7" s="79" t="s">
        <v>18</v>
      </c>
      <c r="T7" s="78" t="s">
        <v>86</v>
      </c>
      <c r="U7" s="78" t="s">
        <v>92</v>
      </c>
      <c r="V7" s="79" t="s">
        <v>18</v>
      </c>
      <c r="W7" s="78" t="s">
        <v>86</v>
      </c>
      <c r="X7" s="78" t="s">
        <v>92</v>
      </c>
      <c r="Y7" s="79" t="s">
        <v>18</v>
      </c>
      <c r="Z7" s="78" t="s">
        <v>86</v>
      </c>
      <c r="AA7" s="78" t="s">
        <v>92</v>
      </c>
      <c r="AB7" s="79" t="s">
        <v>18</v>
      </c>
      <c r="AC7" s="78" t="s">
        <v>86</v>
      </c>
      <c r="AD7" s="78" t="s">
        <v>92</v>
      </c>
      <c r="AE7" s="79" t="s">
        <v>18</v>
      </c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78" t="s">
        <v>86</v>
      </c>
      <c r="AR7" s="78" t="s">
        <v>92</v>
      </c>
      <c r="AS7" s="79" t="s">
        <v>18</v>
      </c>
      <c r="AT7" s="78" t="s">
        <v>86</v>
      </c>
      <c r="AU7" s="78" t="s">
        <v>92</v>
      </c>
      <c r="AV7" s="79" t="s">
        <v>18</v>
      </c>
      <c r="AW7" s="78" t="s">
        <v>86</v>
      </c>
      <c r="AX7" s="78" t="s">
        <v>92</v>
      </c>
      <c r="AY7" s="79" t="s">
        <v>18</v>
      </c>
      <c r="AZ7" s="78" t="s">
        <v>86</v>
      </c>
      <c r="BA7" s="78" t="s">
        <v>92</v>
      </c>
      <c r="BB7" s="79" t="s">
        <v>18</v>
      </c>
      <c r="BC7" s="178"/>
      <c r="BD7" s="18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s="64" customFormat="1" ht="12.75">
      <c r="A8" s="109" t="s">
        <v>33</v>
      </c>
      <c r="B8" s="74">
        <f aca="true" t="shared" si="0" ref="B8:B43">E8+Z8+AC8+AF8+AI8+AQ8+AT8+AW8+AZ8</f>
        <v>4624</v>
      </c>
      <c r="C8" s="74">
        <f aca="true" t="shared" si="1" ref="C8:C43">F8+AA8+AD8+AG8+AJ8+AR8+AU8+AX8+BA8</f>
        <v>456</v>
      </c>
      <c r="D8" s="74">
        <f>C8-B8</f>
        <v>-4168</v>
      </c>
      <c r="E8" s="74">
        <f>H8+K8+N8+Q8+T8+W8</f>
        <v>1416</v>
      </c>
      <c r="F8" s="74">
        <f>I8+L8+O8+R8+U8+X8</f>
        <v>362</v>
      </c>
      <c r="G8" s="74">
        <f>F8-E8</f>
        <v>-1054</v>
      </c>
      <c r="H8" s="74">
        <v>200</v>
      </c>
      <c r="I8" s="74"/>
      <c r="J8" s="74">
        <f>I8-H8</f>
        <v>-200</v>
      </c>
      <c r="K8" s="74">
        <v>850</v>
      </c>
      <c r="L8" s="74">
        <v>230</v>
      </c>
      <c r="M8" s="74">
        <f>L8-K8</f>
        <v>-620</v>
      </c>
      <c r="N8" s="74">
        <v>316</v>
      </c>
      <c r="O8" s="74">
        <v>82</v>
      </c>
      <c r="P8" s="74">
        <f>O8-N8</f>
        <v>-234</v>
      </c>
      <c r="Q8" s="75">
        <v>50</v>
      </c>
      <c r="R8" s="75">
        <v>50</v>
      </c>
      <c r="S8" s="74">
        <f>R8-Q8</f>
        <v>0</v>
      </c>
      <c r="T8" s="74"/>
      <c r="U8" s="74"/>
      <c r="V8" s="74">
        <f>U8-T8</f>
        <v>0</v>
      </c>
      <c r="W8" s="74">
        <v>0</v>
      </c>
      <c r="X8" s="74"/>
      <c r="Y8" s="74">
        <f>X8-W8</f>
        <v>0</v>
      </c>
      <c r="Z8" s="72"/>
      <c r="AA8" s="72"/>
      <c r="AB8" s="72">
        <f>AA8-Z8</f>
        <v>0</v>
      </c>
      <c r="AC8" s="72"/>
      <c r="AD8" s="72"/>
      <c r="AE8" s="72">
        <f>AD8-AC8</f>
        <v>0</v>
      </c>
      <c r="AF8" s="72">
        <v>78</v>
      </c>
      <c r="AG8" s="72"/>
      <c r="AH8" s="72">
        <f>AG8-AF8</f>
        <v>-78</v>
      </c>
      <c r="AI8" s="72">
        <v>106</v>
      </c>
      <c r="AJ8" s="72">
        <f>AL8+AM8+AN8+AO8+AP8</f>
        <v>0</v>
      </c>
      <c r="AK8" s="72">
        <f>AJ8-AI8</f>
        <v>-106</v>
      </c>
      <c r="AL8" s="72"/>
      <c r="AM8" s="72"/>
      <c r="AN8" s="72"/>
      <c r="AO8" s="72"/>
      <c r="AP8" s="72"/>
      <c r="AQ8" s="72">
        <v>387</v>
      </c>
      <c r="AR8" s="72"/>
      <c r="AS8" s="72">
        <f>AR8-AQ8</f>
        <v>-387</v>
      </c>
      <c r="AT8" s="72">
        <v>2157</v>
      </c>
      <c r="AU8" s="72">
        <v>94</v>
      </c>
      <c r="AV8" s="72">
        <f>AU8-AT8</f>
        <v>-2063</v>
      </c>
      <c r="AW8" s="72"/>
      <c r="AX8" s="72"/>
      <c r="AY8" s="72">
        <f>AX8-AW8</f>
        <v>0</v>
      </c>
      <c r="AZ8" s="72">
        <v>480</v>
      </c>
      <c r="BA8" s="72"/>
      <c r="BB8" s="72">
        <f>BA8-AZ8</f>
        <v>-480</v>
      </c>
      <c r="BC8" s="76">
        <v>1860</v>
      </c>
      <c r="BD8" s="73" t="s">
        <v>33</v>
      </c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</row>
    <row r="9" spans="1:69" s="64" customFormat="1" ht="12.75">
      <c r="A9" s="110" t="s">
        <v>34</v>
      </c>
      <c r="B9" s="60">
        <f t="shared" si="0"/>
        <v>3323</v>
      </c>
      <c r="C9" s="60">
        <f t="shared" si="1"/>
        <v>220</v>
      </c>
      <c r="D9" s="60">
        <f aca="true" t="shared" si="2" ref="D9:D45">C9-B9</f>
        <v>-3103</v>
      </c>
      <c r="E9" s="60">
        <f aca="true" t="shared" si="3" ref="E9:E43">H9+K9+N9+Q9+T9+W9</f>
        <v>1052</v>
      </c>
      <c r="F9" s="60">
        <f aca="true" t="shared" si="4" ref="F9:F43">I9+L9+O9+R9+U9+X9</f>
        <v>188</v>
      </c>
      <c r="G9" s="60">
        <f aca="true" t="shared" si="5" ref="G9:G42">F9-E9</f>
        <v>-864</v>
      </c>
      <c r="H9" s="60">
        <v>200</v>
      </c>
      <c r="I9" s="60">
        <v>80</v>
      </c>
      <c r="J9" s="60">
        <f aca="true" t="shared" si="6" ref="J9:J45">I9-H9</f>
        <v>-120</v>
      </c>
      <c r="K9" s="60">
        <v>594</v>
      </c>
      <c r="L9" s="60">
        <v>50</v>
      </c>
      <c r="M9" s="60">
        <f aca="true" t="shared" si="7" ref="M9:M45">L9-K9</f>
        <v>-544</v>
      </c>
      <c r="N9" s="60">
        <v>258</v>
      </c>
      <c r="O9" s="60">
        <v>58</v>
      </c>
      <c r="P9" s="60">
        <f aca="true" t="shared" si="8" ref="P9:P45">O9-N9</f>
        <v>-200</v>
      </c>
      <c r="Q9" s="60">
        <v>0</v>
      </c>
      <c r="R9" s="60"/>
      <c r="S9" s="60">
        <f aca="true" t="shared" si="9" ref="S9:S45">R9-Q9</f>
        <v>0</v>
      </c>
      <c r="T9" s="60">
        <v>0</v>
      </c>
      <c r="U9" s="60"/>
      <c r="V9" s="60">
        <f aca="true" t="shared" si="10" ref="V9:V45">U9-T9</f>
        <v>0</v>
      </c>
      <c r="W9" s="60"/>
      <c r="X9" s="60"/>
      <c r="Y9" s="60">
        <f aca="true" t="shared" si="11" ref="Y9:Y43">X9-W9</f>
        <v>0</v>
      </c>
      <c r="Z9" s="61"/>
      <c r="AA9" s="61"/>
      <c r="AB9" s="61">
        <f aca="true" t="shared" si="12" ref="AB9:AB45">AA9-Z9</f>
        <v>0</v>
      </c>
      <c r="AC9" s="61"/>
      <c r="AD9" s="61"/>
      <c r="AE9" s="61">
        <f aca="true" t="shared" si="13" ref="AE9:AE45">AD9-AC9</f>
        <v>0</v>
      </c>
      <c r="AF9" s="61">
        <v>293</v>
      </c>
      <c r="AG9" s="61"/>
      <c r="AH9" s="61">
        <f aca="true" t="shared" si="14" ref="AH9:AH45">AG9-AF9</f>
        <v>-293</v>
      </c>
      <c r="AI9" s="61">
        <v>42</v>
      </c>
      <c r="AJ9" s="61">
        <f aca="true" t="shared" si="15" ref="AJ9:AJ43">AL9+AM9+AN9+AO9+AP9</f>
        <v>0</v>
      </c>
      <c r="AK9" s="61">
        <f aca="true" t="shared" si="16" ref="AK9:AK45">AJ9-AI9</f>
        <v>-42</v>
      </c>
      <c r="AL9" s="61"/>
      <c r="AM9" s="61"/>
      <c r="AN9" s="61"/>
      <c r="AO9" s="61"/>
      <c r="AP9" s="61"/>
      <c r="AQ9" s="61">
        <v>1278</v>
      </c>
      <c r="AR9" s="61"/>
      <c r="AS9" s="61">
        <f aca="true" t="shared" si="17" ref="AS9:AS45">AR9-AQ9</f>
        <v>-1278</v>
      </c>
      <c r="AT9" s="61">
        <v>658</v>
      </c>
      <c r="AU9" s="61">
        <v>32</v>
      </c>
      <c r="AV9" s="61">
        <f aca="true" t="shared" si="18" ref="AV9:AV45">AU9-AT9</f>
        <v>-626</v>
      </c>
      <c r="AW9" s="61"/>
      <c r="AX9" s="61"/>
      <c r="AY9" s="61">
        <f aca="true" t="shared" si="19" ref="AY9:AY45">AX9-AW9</f>
        <v>0</v>
      </c>
      <c r="AZ9" s="61"/>
      <c r="BA9" s="61"/>
      <c r="BB9" s="61">
        <f aca="true" t="shared" si="20" ref="BB9:BB45">BA9-AZ9</f>
        <v>0</v>
      </c>
      <c r="BC9" s="62">
        <v>900</v>
      </c>
      <c r="BD9" s="59" t="s">
        <v>34</v>
      </c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</row>
    <row r="10" spans="1:69" s="64" customFormat="1" ht="12.75">
      <c r="A10" s="110" t="s">
        <v>35</v>
      </c>
      <c r="B10" s="60">
        <f t="shared" si="0"/>
        <v>13029</v>
      </c>
      <c r="C10" s="60">
        <f t="shared" si="1"/>
        <v>766</v>
      </c>
      <c r="D10" s="60">
        <f t="shared" si="2"/>
        <v>-12263</v>
      </c>
      <c r="E10" s="60">
        <f t="shared" si="3"/>
        <v>1950</v>
      </c>
      <c r="F10" s="60">
        <f t="shared" si="4"/>
        <v>410</v>
      </c>
      <c r="G10" s="60">
        <f t="shared" si="5"/>
        <v>-1540</v>
      </c>
      <c r="H10" s="60">
        <v>200</v>
      </c>
      <c r="I10" s="60">
        <v>160</v>
      </c>
      <c r="J10" s="60">
        <f t="shared" si="6"/>
        <v>-40</v>
      </c>
      <c r="K10" s="60">
        <v>1360</v>
      </c>
      <c r="L10" s="60">
        <v>100</v>
      </c>
      <c r="M10" s="60">
        <f t="shared" si="7"/>
        <v>-1260</v>
      </c>
      <c r="N10" s="60">
        <v>350</v>
      </c>
      <c r="O10" s="60">
        <v>150</v>
      </c>
      <c r="P10" s="60">
        <f t="shared" si="8"/>
        <v>-200</v>
      </c>
      <c r="Q10" s="60">
        <v>40</v>
      </c>
      <c r="R10" s="60"/>
      <c r="S10" s="60">
        <f t="shared" si="9"/>
        <v>-40</v>
      </c>
      <c r="T10" s="60">
        <v>0</v>
      </c>
      <c r="U10" s="60"/>
      <c r="V10" s="60">
        <f t="shared" si="10"/>
        <v>0</v>
      </c>
      <c r="W10" s="60"/>
      <c r="X10" s="60"/>
      <c r="Y10" s="60">
        <f t="shared" si="11"/>
        <v>0</v>
      </c>
      <c r="Z10" s="61">
        <v>190</v>
      </c>
      <c r="AA10" s="61"/>
      <c r="AB10" s="61">
        <f t="shared" si="12"/>
        <v>-190</v>
      </c>
      <c r="AC10" s="61"/>
      <c r="AD10" s="61"/>
      <c r="AE10" s="61">
        <f t="shared" si="13"/>
        <v>0</v>
      </c>
      <c r="AF10" s="61">
        <v>4375</v>
      </c>
      <c r="AG10" s="61"/>
      <c r="AH10" s="61">
        <f t="shared" si="14"/>
        <v>-4375</v>
      </c>
      <c r="AI10" s="61">
        <v>3795</v>
      </c>
      <c r="AJ10" s="61">
        <f t="shared" si="15"/>
        <v>199</v>
      </c>
      <c r="AK10" s="61">
        <f t="shared" si="16"/>
        <v>-3596</v>
      </c>
      <c r="AL10" s="61"/>
      <c r="AM10" s="61">
        <v>179</v>
      </c>
      <c r="AN10" s="61"/>
      <c r="AO10" s="61"/>
      <c r="AP10" s="61">
        <v>20</v>
      </c>
      <c r="AQ10" s="61">
        <v>950</v>
      </c>
      <c r="AR10" s="61"/>
      <c r="AS10" s="61">
        <f t="shared" si="17"/>
        <v>-950</v>
      </c>
      <c r="AT10" s="61">
        <v>1639</v>
      </c>
      <c r="AU10" s="61">
        <v>57</v>
      </c>
      <c r="AV10" s="61">
        <f t="shared" si="18"/>
        <v>-1582</v>
      </c>
      <c r="AW10" s="61">
        <v>0</v>
      </c>
      <c r="AX10" s="61"/>
      <c r="AY10" s="61">
        <f t="shared" si="19"/>
        <v>0</v>
      </c>
      <c r="AZ10" s="61">
        <v>130</v>
      </c>
      <c r="BA10" s="61">
        <v>100</v>
      </c>
      <c r="BB10" s="61">
        <f t="shared" si="20"/>
        <v>-30</v>
      </c>
      <c r="BC10" s="62">
        <v>11648</v>
      </c>
      <c r="BD10" s="59" t="s">
        <v>35</v>
      </c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</row>
    <row r="11" spans="1:69" s="64" customFormat="1" ht="12.75">
      <c r="A11" s="110" t="s">
        <v>36</v>
      </c>
      <c r="B11" s="60">
        <f t="shared" si="0"/>
        <v>9269</v>
      </c>
      <c r="C11" s="189">
        <f t="shared" si="1"/>
        <v>1900</v>
      </c>
      <c r="D11" s="60">
        <f t="shared" si="2"/>
        <v>-7369</v>
      </c>
      <c r="E11" s="60">
        <f t="shared" si="3"/>
        <v>3409</v>
      </c>
      <c r="F11" s="60">
        <f t="shared" si="4"/>
        <v>1485</v>
      </c>
      <c r="G11" s="60">
        <f t="shared" si="5"/>
        <v>-1924</v>
      </c>
      <c r="H11" s="60">
        <v>20</v>
      </c>
      <c r="I11" s="60"/>
      <c r="J11" s="60">
        <f t="shared" si="6"/>
        <v>-20</v>
      </c>
      <c r="K11" s="60">
        <v>2602</v>
      </c>
      <c r="L11" s="60">
        <v>1235</v>
      </c>
      <c r="M11" s="60">
        <f t="shared" si="7"/>
        <v>-1367</v>
      </c>
      <c r="N11" s="60">
        <v>287</v>
      </c>
      <c r="O11" s="60">
        <v>250</v>
      </c>
      <c r="P11" s="60">
        <f t="shared" si="8"/>
        <v>-37</v>
      </c>
      <c r="Q11" s="60">
        <v>0</v>
      </c>
      <c r="R11" s="60"/>
      <c r="S11" s="60">
        <f t="shared" si="9"/>
        <v>0</v>
      </c>
      <c r="T11" s="60">
        <v>500</v>
      </c>
      <c r="U11" s="60"/>
      <c r="V11" s="60">
        <f t="shared" si="10"/>
        <v>-500</v>
      </c>
      <c r="W11" s="60"/>
      <c r="X11" s="60"/>
      <c r="Y11" s="60">
        <f t="shared" si="11"/>
        <v>0</v>
      </c>
      <c r="Z11" s="61">
        <v>796</v>
      </c>
      <c r="AA11" s="61"/>
      <c r="AB11" s="61">
        <f t="shared" si="12"/>
        <v>-796</v>
      </c>
      <c r="AC11" s="61">
        <v>0</v>
      </c>
      <c r="AD11" s="61"/>
      <c r="AE11" s="61">
        <f t="shared" si="13"/>
        <v>0</v>
      </c>
      <c r="AF11" s="61"/>
      <c r="AG11" s="61"/>
      <c r="AH11" s="61">
        <f t="shared" si="14"/>
        <v>0</v>
      </c>
      <c r="AI11" s="61">
        <v>0</v>
      </c>
      <c r="AJ11" s="61">
        <f t="shared" si="15"/>
        <v>0</v>
      </c>
      <c r="AK11" s="61">
        <f t="shared" si="16"/>
        <v>0</v>
      </c>
      <c r="AL11" s="61"/>
      <c r="AM11" s="61"/>
      <c r="AN11" s="61"/>
      <c r="AO11" s="61"/>
      <c r="AP11" s="61"/>
      <c r="AQ11" s="61">
        <v>3785</v>
      </c>
      <c r="AR11" s="61">
        <v>150</v>
      </c>
      <c r="AS11" s="61">
        <f t="shared" si="17"/>
        <v>-3635</v>
      </c>
      <c r="AT11" s="61">
        <v>1279</v>
      </c>
      <c r="AU11" s="61">
        <v>265</v>
      </c>
      <c r="AV11" s="61">
        <f t="shared" si="18"/>
        <v>-1014</v>
      </c>
      <c r="AW11" s="61"/>
      <c r="AX11" s="61"/>
      <c r="AY11" s="61">
        <f t="shared" si="19"/>
        <v>0</v>
      </c>
      <c r="AZ11" s="61"/>
      <c r="BA11" s="61"/>
      <c r="BB11" s="61">
        <f t="shared" si="20"/>
        <v>0</v>
      </c>
      <c r="BC11" s="62">
        <v>8200</v>
      </c>
      <c r="BD11" s="59" t="s">
        <v>36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</row>
    <row r="12" spans="1:69" s="64" customFormat="1" ht="12.75">
      <c r="A12" s="110" t="s">
        <v>37</v>
      </c>
      <c r="B12" s="60">
        <f t="shared" si="0"/>
        <v>1141.6</v>
      </c>
      <c r="C12" s="60">
        <f t="shared" si="1"/>
        <v>0</v>
      </c>
      <c r="D12" s="60">
        <f t="shared" si="2"/>
        <v>-1141.6</v>
      </c>
      <c r="E12" s="60">
        <f t="shared" si="3"/>
        <v>635</v>
      </c>
      <c r="F12" s="60">
        <f t="shared" si="4"/>
        <v>0</v>
      </c>
      <c r="G12" s="60">
        <f t="shared" si="5"/>
        <v>-635</v>
      </c>
      <c r="H12" s="60">
        <v>31</v>
      </c>
      <c r="I12" s="60"/>
      <c r="J12" s="60">
        <f t="shared" si="6"/>
        <v>-31</v>
      </c>
      <c r="K12" s="60">
        <v>304</v>
      </c>
      <c r="L12" s="60"/>
      <c r="M12" s="60">
        <f t="shared" si="7"/>
        <v>-304</v>
      </c>
      <c r="N12" s="60">
        <v>225</v>
      </c>
      <c r="O12" s="60"/>
      <c r="P12" s="60">
        <f t="shared" si="8"/>
        <v>-225</v>
      </c>
      <c r="Q12" s="60">
        <v>15</v>
      </c>
      <c r="R12" s="60"/>
      <c r="S12" s="60">
        <f t="shared" si="9"/>
        <v>-15</v>
      </c>
      <c r="T12" s="60"/>
      <c r="U12" s="60"/>
      <c r="V12" s="60">
        <f t="shared" si="10"/>
        <v>0</v>
      </c>
      <c r="W12" s="60">
        <v>60</v>
      </c>
      <c r="X12" s="60"/>
      <c r="Y12" s="60">
        <f t="shared" si="11"/>
        <v>-60</v>
      </c>
      <c r="Z12" s="61"/>
      <c r="AA12" s="61"/>
      <c r="AB12" s="61">
        <f t="shared" si="12"/>
        <v>0</v>
      </c>
      <c r="AC12" s="61"/>
      <c r="AD12" s="61"/>
      <c r="AE12" s="61">
        <f t="shared" si="13"/>
        <v>0</v>
      </c>
      <c r="AF12" s="61">
        <v>136</v>
      </c>
      <c r="AG12" s="61"/>
      <c r="AH12" s="61">
        <f t="shared" si="14"/>
        <v>-136</v>
      </c>
      <c r="AI12" s="61">
        <v>53.3</v>
      </c>
      <c r="AJ12" s="61">
        <f t="shared" si="15"/>
        <v>0</v>
      </c>
      <c r="AK12" s="61">
        <f t="shared" si="16"/>
        <v>-53.3</v>
      </c>
      <c r="AL12" s="61"/>
      <c r="AM12" s="61"/>
      <c r="AN12" s="61"/>
      <c r="AO12" s="61"/>
      <c r="AP12" s="61"/>
      <c r="AQ12" s="61">
        <v>6</v>
      </c>
      <c r="AR12" s="61"/>
      <c r="AS12" s="61">
        <f t="shared" si="17"/>
        <v>-6</v>
      </c>
      <c r="AT12" s="61">
        <v>311.3</v>
      </c>
      <c r="AU12" s="61"/>
      <c r="AV12" s="61">
        <f t="shared" si="18"/>
        <v>-311.3</v>
      </c>
      <c r="AW12" s="61"/>
      <c r="AX12" s="61"/>
      <c r="AY12" s="61">
        <f t="shared" si="19"/>
        <v>0</v>
      </c>
      <c r="AZ12" s="61"/>
      <c r="BA12" s="61"/>
      <c r="BB12" s="61">
        <f t="shared" si="20"/>
        <v>0</v>
      </c>
      <c r="BC12" s="62"/>
      <c r="BD12" s="59" t="s">
        <v>37</v>
      </c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</row>
    <row r="13" spans="1:69" s="64" customFormat="1" ht="12.75">
      <c r="A13" s="110" t="s">
        <v>38</v>
      </c>
      <c r="B13" s="60">
        <f t="shared" si="0"/>
        <v>14664</v>
      </c>
      <c r="C13" s="189">
        <f t="shared" si="1"/>
        <v>2264</v>
      </c>
      <c r="D13" s="60">
        <f t="shared" si="2"/>
        <v>-12400</v>
      </c>
      <c r="E13" s="60">
        <f t="shared" si="3"/>
        <v>6814</v>
      </c>
      <c r="F13" s="60">
        <f t="shared" si="4"/>
        <v>1304</v>
      </c>
      <c r="G13" s="60">
        <f t="shared" si="5"/>
        <v>-5510</v>
      </c>
      <c r="H13" s="60">
        <v>100</v>
      </c>
      <c r="I13" s="60"/>
      <c r="J13" s="60">
        <f t="shared" si="6"/>
        <v>-100</v>
      </c>
      <c r="K13" s="60">
        <v>5734</v>
      </c>
      <c r="L13" s="60">
        <v>810</v>
      </c>
      <c r="M13" s="60">
        <f t="shared" si="7"/>
        <v>-4924</v>
      </c>
      <c r="N13" s="60">
        <v>780</v>
      </c>
      <c r="O13" s="60">
        <v>494</v>
      </c>
      <c r="P13" s="60">
        <f t="shared" si="8"/>
        <v>-286</v>
      </c>
      <c r="Q13" s="60">
        <v>0</v>
      </c>
      <c r="R13" s="60"/>
      <c r="S13" s="60">
        <f t="shared" si="9"/>
        <v>0</v>
      </c>
      <c r="T13" s="60">
        <v>200</v>
      </c>
      <c r="U13" s="60"/>
      <c r="V13" s="60">
        <f t="shared" si="10"/>
        <v>-200</v>
      </c>
      <c r="W13" s="60"/>
      <c r="X13" s="60"/>
      <c r="Y13" s="60">
        <f t="shared" si="11"/>
        <v>0</v>
      </c>
      <c r="Z13" s="61">
        <v>4720</v>
      </c>
      <c r="AA13" s="61">
        <v>720</v>
      </c>
      <c r="AB13" s="61">
        <f t="shared" si="12"/>
        <v>-4000</v>
      </c>
      <c r="AC13" s="65"/>
      <c r="AD13" s="61"/>
      <c r="AE13" s="61">
        <f t="shared" si="13"/>
        <v>0</v>
      </c>
      <c r="AF13" s="61">
        <v>230</v>
      </c>
      <c r="AG13" s="61"/>
      <c r="AH13" s="61">
        <f t="shared" si="14"/>
        <v>-230</v>
      </c>
      <c r="AI13" s="61">
        <v>0</v>
      </c>
      <c r="AJ13" s="61">
        <f t="shared" si="15"/>
        <v>0</v>
      </c>
      <c r="AK13" s="61">
        <f t="shared" si="16"/>
        <v>0</v>
      </c>
      <c r="AL13" s="61"/>
      <c r="AM13" s="61"/>
      <c r="AN13" s="61"/>
      <c r="AO13" s="61"/>
      <c r="AP13" s="61"/>
      <c r="AQ13" s="61">
        <v>1700</v>
      </c>
      <c r="AR13" s="61"/>
      <c r="AS13" s="61">
        <f t="shared" si="17"/>
        <v>-1700</v>
      </c>
      <c r="AT13" s="61">
        <v>1050</v>
      </c>
      <c r="AU13" s="61">
        <v>240</v>
      </c>
      <c r="AV13" s="61">
        <f t="shared" si="18"/>
        <v>-810</v>
      </c>
      <c r="AW13" s="61"/>
      <c r="AX13" s="61"/>
      <c r="AY13" s="61">
        <f t="shared" si="19"/>
        <v>0</v>
      </c>
      <c r="AZ13" s="61">
        <v>150</v>
      </c>
      <c r="BA13" s="61"/>
      <c r="BB13" s="61">
        <f t="shared" si="20"/>
        <v>-150</v>
      </c>
      <c r="BC13" s="62">
        <v>17489</v>
      </c>
      <c r="BD13" s="59" t="s">
        <v>38</v>
      </c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</row>
    <row r="14" spans="1:69" s="64" customFormat="1" ht="12.75">
      <c r="A14" s="110" t="s">
        <v>39</v>
      </c>
      <c r="B14" s="60">
        <f t="shared" si="0"/>
        <v>1754</v>
      </c>
      <c r="C14" s="60">
        <f t="shared" si="1"/>
        <v>0</v>
      </c>
      <c r="D14" s="60">
        <f t="shared" si="2"/>
        <v>-1754</v>
      </c>
      <c r="E14" s="60">
        <f t="shared" si="3"/>
        <v>0</v>
      </c>
      <c r="F14" s="60">
        <f t="shared" si="4"/>
        <v>0</v>
      </c>
      <c r="G14" s="60">
        <f t="shared" si="5"/>
        <v>0</v>
      </c>
      <c r="H14" s="60">
        <v>0</v>
      </c>
      <c r="I14" s="60"/>
      <c r="J14" s="60">
        <f t="shared" si="6"/>
        <v>0</v>
      </c>
      <c r="K14" s="60">
        <v>0</v>
      </c>
      <c r="L14" s="60"/>
      <c r="M14" s="60">
        <f t="shared" si="7"/>
        <v>0</v>
      </c>
      <c r="N14" s="60">
        <v>0</v>
      </c>
      <c r="O14" s="60"/>
      <c r="P14" s="60">
        <f t="shared" si="8"/>
        <v>0</v>
      </c>
      <c r="Q14" s="60">
        <v>0</v>
      </c>
      <c r="R14" s="60"/>
      <c r="S14" s="60">
        <f t="shared" si="9"/>
        <v>0</v>
      </c>
      <c r="T14" s="60">
        <v>0</v>
      </c>
      <c r="U14" s="60"/>
      <c r="V14" s="60">
        <f t="shared" si="10"/>
        <v>0</v>
      </c>
      <c r="W14" s="60"/>
      <c r="X14" s="60"/>
      <c r="Y14" s="60">
        <f t="shared" si="11"/>
        <v>0</v>
      </c>
      <c r="Z14" s="61">
        <v>0</v>
      </c>
      <c r="AA14" s="61"/>
      <c r="AB14" s="61">
        <f t="shared" si="12"/>
        <v>0</v>
      </c>
      <c r="AC14" s="61">
        <v>0</v>
      </c>
      <c r="AD14" s="61"/>
      <c r="AE14" s="61">
        <f t="shared" si="13"/>
        <v>0</v>
      </c>
      <c r="AF14" s="61">
        <v>4</v>
      </c>
      <c r="AG14" s="61"/>
      <c r="AH14" s="61">
        <f t="shared" si="14"/>
        <v>-4</v>
      </c>
      <c r="AI14" s="61">
        <v>0</v>
      </c>
      <c r="AJ14" s="61">
        <f t="shared" si="15"/>
        <v>0</v>
      </c>
      <c r="AK14" s="61">
        <f t="shared" si="16"/>
        <v>0</v>
      </c>
      <c r="AL14" s="61"/>
      <c r="AM14" s="61"/>
      <c r="AN14" s="61"/>
      <c r="AO14" s="61"/>
      <c r="AP14" s="61"/>
      <c r="AQ14" s="61">
        <v>381</v>
      </c>
      <c r="AR14" s="61"/>
      <c r="AS14" s="61">
        <f t="shared" si="17"/>
        <v>-381</v>
      </c>
      <c r="AT14" s="61">
        <v>1314</v>
      </c>
      <c r="AU14" s="61"/>
      <c r="AV14" s="61">
        <f t="shared" si="18"/>
        <v>-1314</v>
      </c>
      <c r="AW14" s="61"/>
      <c r="AX14" s="61"/>
      <c r="AY14" s="61">
        <f t="shared" si="19"/>
        <v>0</v>
      </c>
      <c r="AZ14" s="61">
        <v>55</v>
      </c>
      <c r="BA14" s="61"/>
      <c r="BB14" s="61">
        <f t="shared" si="20"/>
        <v>-55</v>
      </c>
      <c r="BC14" s="62">
        <v>1339</v>
      </c>
      <c r="BD14" s="59" t="s">
        <v>39</v>
      </c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</row>
    <row r="15" spans="1:69" s="64" customFormat="1" ht="12.75">
      <c r="A15" s="110" t="s">
        <v>40</v>
      </c>
      <c r="B15" s="60">
        <f t="shared" si="0"/>
        <v>3334</v>
      </c>
      <c r="C15" s="60">
        <f t="shared" si="1"/>
        <v>423</v>
      </c>
      <c r="D15" s="60">
        <f t="shared" si="2"/>
        <v>-2911</v>
      </c>
      <c r="E15" s="60">
        <f t="shared" si="3"/>
        <v>1300</v>
      </c>
      <c r="F15" s="60">
        <f t="shared" si="4"/>
        <v>393</v>
      </c>
      <c r="G15" s="60">
        <f t="shared" si="5"/>
        <v>-907</v>
      </c>
      <c r="H15" s="60">
        <v>200</v>
      </c>
      <c r="I15" s="60"/>
      <c r="J15" s="60">
        <f t="shared" si="6"/>
        <v>-200</v>
      </c>
      <c r="K15" s="60">
        <v>820</v>
      </c>
      <c r="L15" s="60">
        <v>273</v>
      </c>
      <c r="M15" s="60">
        <f t="shared" si="7"/>
        <v>-547</v>
      </c>
      <c r="N15" s="60">
        <v>280</v>
      </c>
      <c r="O15" s="60">
        <v>120</v>
      </c>
      <c r="P15" s="60">
        <f t="shared" si="8"/>
        <v>-160</v>
      </c>
      <c r="Q15" s="60"/>
      <c r="R15" s="60"/>
      <c r="S15" s="60">
        <f t="shared" si="9"/>
        <v>0</v>
      </c>
      <c r="T15" s="60"/>
      <c r="U15" s="60"/>
      <c r="V15" s="60">
        <f t="shared" si="10"/>
        <v>0</v>
      </c>
      <c r="W15" s="60"/>
      <c r="X15" s="60"/>
      <c r="Y15" s="60">
        <f t="shared" si="11"/>
        <v>0</v>
      </c>
      <c r="Z15" s="61">
        <v>500</v>
      </c>
      <c r="AA15" s="61"/>
      <c r="AB15" s="61">
        <f t="shared" si="12"/>
        <v>-500</v>
      </c>
      <c r="AC15" s="61"/>
      <c r="AD15" s="61"/>
      <c r="AE15" s="61">
        <f t="shared" si="13"/>
        <v>0</v>
      </c>
      <c r="AF15" s="61">
        <v>970</v>
      </c>
      <c r="AG15" s="61"/>
      <c r="AH15" s="61">
        <f t="shared" si="14"/>
        <v>-970</v>
      </c>
      <c r="AI15" s="61">
        <v>64</v>
      </c>
      <c r="AJ15" s="61">
        <f t="shared" si="15"/>
        <v>30</v>
      </c>
      <c r="AK15" s="61">
        <f t="shared" si="16"/>
        <v>-34</v>
      </c>
      <c r="AL15" s="61"/>
      <c r="AM15" s="61">
        <v>25</v>
      </c>
      <c r="AN15" s="61">
        <v>5</v>
      </c>
      <c r="AO15" s="61"/>
      <c r="AP15" s="61"/>
      <c r="AQ15" s="61">
        <v>300</v>
      </c>
      <c r="AR15" s="61"/>
      <c r="AS15" s="61">
        <f t="shared" si="17"/>
        <v>-300</v>
      </c>
      <c r="AT15" s="61">
        <v>200</v>
      </c>
      <c r="AU15" s="61"/>
      <c r="AV15" s="61">
        <f t="shared" si="18"/>
        <v>-200</v>
      </c>
      <c r="AW15" s="61">
        <v>0</v>
      </c>
      <c r="AX15" s="61"/>
      <c r="AY15" s="61">
        <f t="shared" si="19"/>
        <v>0</v>
      </c>
      <c r="AZ15" s="61"/>
      <c r="BA15" s="61"/>
      <c r="BB15" s="61">
        <f t="shared" si="20"/>
        <v>0</v>
      </c>
      <c r="BC15" s="62">
        <v>3040</v>
      </c>
      <c r="BD15" s="59" t="s">
        <v>40</v>
      </c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</row>
    <row r="16" spans="1:69" s="64" customFormat="1" ht="12.75">
      <c r="A16" s="111" t="s">
        <v>41</v>
      </c>
      <c r="B16" s="60">
        <f t="shared" si="0"/>
        <v>4328.7</v>
      </c>
      <c r="C16" s="60">
        <f t="shared" si="1"/>
        <v>120</v>
      </c>
      <c r="D16" s="60">
        <f t="shared" si="2"/>
        <v>-4208.7</v>
      </c>
      <c r="E16" s="60">
        <f t="shared" si="3"/>
        <v>700</v>
      </c>
      <c r="F16" s="60">
        <f t="shared" si="4"/>
        <v>70</v>
      </c>
      <c r="G16" s="60">
        <f t="shared" si="5"/>
        <v>-630</v>
      </c>
      <c r="H16" s="60"/>
      <c r="I16" s="60"/>
      <c r="J16" s="60">
        <f t="shared" si="6"/>
        <v>0</v>
      </c>
      <c r="K16" s="60">
        <v>400</v>
      </c>
      <c r="L16" s="60"/>
      <c r="M16" s="60">
        <f t="shared" si="7"/>
        <v>-400</v>
      </c>
      <c r="N16" s="60">
        <v>300</v>
      </c>
      <c r="O16" s="60">
        <v>70</v>
      </c>
      <c r="P16" s="60">
        <f t="shared" si="8"/>
        <v>-230</v>
      </c>
      <c r="Q16" s="60"/>
      <c r="R16" s="60"/>
      <c r="S16" s="60">
        <f t="shared" si="9"/>
        <v>0</v>
      </c>
      <c r="T16" s="60"/>
      <c r="U16" s="60"/>
      <c r="V16" s="60">
        <f t="shared" si="10"/>
        <v>0</v>
      </c>
      <c r="W16" s="60"/>
      <c r="X16" s="60"/>
      <c r="Y16" s="60">
        <f t="shared" si="11"/>
        <v>0</v>
      </c>
      <c r="Z16" s="61"/>
      <c r="AA16" s="61"/>
      <c r="AB16" s="61">
        <f t="shared" si="12"/>
        <v>0</v>
      </c>
      <c r="AC16" s="61"/>
      <c r="AD16" s="61"/>
      <c r="AE16" s="61">
        <f t="shared" si="13"/>
        <v>0</v>
      </c>
      <c r="AF16" s="61">
        <v>94.7</v>
      </c>
      <c r="AG16" s="61"/>
      <c r="AH16" s="61">
        <f t="shared" si="14"/>
        <v>-94.7</v>
      </c>
      <c r="AI16" s="61">
        <v>43</v>
      </c>
      <c r="AJ16" s="61">
        <f t="shared" si="15"/>
        <v>0</v>
      </c>
      <c r="AK16" s="61">
        <f t="shared" si="16"/>
        <v>-43</v>
      </c>
      <c r="AL16" s="61"/>
      <c r="AM16" s="61"/>
      <c r="AN16" s="61"/>
      <c r="AO16" s="61"/>
      <c r="AP16" s="61"/>
      <c r="AQ16" s="61">
        <v>300</v>
      </c>
      <c r="AR16" s="61"/>
      <c r="AS16" s="61">
        <f t="shared" si="17"/>
        <v>-300</v>
      </c>
      <c r="AT16" s="61">
        <v>2250</v>
      </c>
      <c r="AU16" s="61">
        <v>50</v>
      </c>
      <c r="AV16" s="61">
        <f t="shared" si="18"/>
        <v>-2200</v>
      </c>
      <c r="AW16" s="61">
        <v>734</v>
      </c>
      <c r="AX16" s="61"/>
      <c r="AY16" s="61">
        <f t="shared" si="19"/>
        <v>-734</v>
      </c>
      <c r="AZ16" s="61">
        <v>207</v>
      </c>
      <c r="BA16" s="61"/>
      <c r="BB16" s="61">
        <f t="shared" si="20"/>
        <v>-207</v>
      </c>
      <c r="BC16" s="62">
        <v>3200</v>
      </c>
      <c r="BD16" s="66" t="s">
        <v>41</v>
      </c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</row>
    <row r="17" spans="1:69" s="64" customFormat="1" ht="12.75">
      <c r="A17" s="111" t="s">
        <v>42</v>
      </c>
      <c r="B17" s="60">
        <f t="shared" si="0"/>
        <v>8512</v>
      </c>
      <c r="C17" s="60">
        <f t="shared" si="1"/>
        <v>1022</v>
      </c>
      <c r="D17" s="60">
        <f t="shared" si="2"/>
        <v>-7490</v>
      </c>
      <c r="E17" s="60">
        <f t="shared" si="3"/>
        <v>2790</v>
      </c>
      <c r="F17" s="60">
        <f t="shared" si="4"/>
        <v>716</v>
      </c>
      <c r="G17" s="60">
        <f t="shared" si="5"/>
        <v>-2074</v>
      </c>
      <c r="H17" s="60">
        <v>370</v>
      </c>
      <c r="I17" s="60"/>
      <c r="J17" s="60">
        <f t="shared" si="6"/>
        <v>-370</v>
      </c>
      <c r="K17" s="60">
        <v>1650</v>
      </c>
      <c r="L17" s="60">
        <v>480</v>
      </c>
      <c r="M17" s="60">
        <f t="shared" si="7"/>
        <v>-1170</v>
      </c>
      <c r="N17" s="60">
        <v>440</v>
      </c>
      <c r="O17" s="60">
        <v>96</v>
      </c>
      <c r="P17" s="60">
        <f t="shared" si="8"/>
        <v>-344</v>
      </c>
      <c r="Q17" s="60">
        <v>30</v>
      </c>
      <c r="R17" s="60">
        <v>40</v>
      </c>
      <c r="S17" s="60">
        <f t="shared" si="9"/>
        <v>10</v>
      </c>
      <c r="T17" s="60">
        <v>300</v>
      </c>
      <c r="U17" s="60">
        <v>100</v>
      </c>
      <c r="V17" s="60">
        <f t="shared" si="10"/>
        <v>-200</v>
      </c>
      <c r="W17" s="60"/>
      <c r="X17" s="60"/>
      <c r="Y17" s="60">
        <f t="shared" si="11"/>
        <v>0</v>
      </c>
      <c r="Z17" s="61">
        <v>160</v>
      </c>
      <c r="AA17" s="61"/>
      <c r="AB17" s="61">
        <f t="shared" si="12"/>
        <v>-160</v>
      </c>
      <c r="AC17" s="61">
        <v>50</v>
      </c>
      <c r="AD17" s="61">
        <v>100</v>
      </c>
      <c r="AE17" s="61">
        <f t="shared" si="13"/>
        <v>50</v>
      </c>
      <c r="AF17" s="61">
        <v>2123</v>
      </c>
      <c r="AG17" s="61">
        <v>16</v>
      </c>
      <c r="AH17" s="61">
        <f t="shared" si="14"/>
        <v>-2107</v>
      </c>
      <c r="AI17" s="61">
        <v>509</v>
      </c>
      <c r="AJ17" s="61">
        <f t="shared" si="15"/>
        <v>100</v>
      </c>
      <c r="AK17" s="61">
        <f t="shared" si="16"/>
        <v>-409</v>
      </c>
      <c r="AL17" s="61"/>
      <c r="AM17" s="61">
        <v>95</v>
      </c>
      <c r="AN17" s="61"/>
      <c r="AO17" s="61">
        <v>5</v>
      </c>
      <c r="AP17" s="61"/>
      <c r="AQ17" s="61">
        <v>1845</v>
      </c>
      <c r="AR17" s="61">
        <v>50</v>
      </c>
      <c r="AS17" s="61">
        <f t="shared" si="17"/>
        <v>-1795</v>
      </c>
      <c r="AT17" s="61">
        <v>680</v>
      </c>
      <c r="AU17" s="61">
        <v>40</v>
      </c>
      <c r="AV17" s="61">
        <f t="shared" si="18"/>
        <v>-640</v>
      </c>
      <c r="AW17" s="61"/>
      <c r="AX17" s="61"/>
      <c r="AY17" s="61">
        <f t="shared" si="19"/>
        <v>0</v>
      </c>
      <c r="AZ17" s="61">
        <v>355</v>
      </c>
      <c r="BA17" s="61"/>
      <c r="BB17" s="61">
        <f t="shared" si="20"/>
        <v>-355</v>
      </c>
      <c r="BC17" s="62">
        <v>9620</v>
      </c>
      <c r="BD17" s="66" t="s">
        <v>42</v>
      </c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</row>
    <row r="18" spans="1:69" s="64" customFormat="1" ht="12.75">
      <c r="A18" s="111" t="s">
        <v>43</v>
      </c>
      <c r="B18" s="60">
        <f t="shared" si="0"/>
        <v>1083</v>
      </c>
      <c r="C18" s="60">
        <f t="shared" si="1"/>
        <v>98</v>
      </c>
      <c r="D18" s="60">
        <f t="shared" si="2"/>
        <v>-985</v>
      </c>
      <c r="E18" s="60">
        <f t="shared" si="3"/>
        <v>200</v>
      </c>
      <c r="F18" s="60">
        <f t="shared" si="4"/>
        <v>0</v>
      </c>
      <c r="G18" s="60">
        <f t="shared" si="5"/>
        <v>-200</v>
      </c>
      <c r="H18" s="60">
        <v>200</v>
      </c>
      <c r="I18" s="60"/>
      <c r="J18" s="60">
        <f t="shared" si="6"/>
        <v>-200</v>
      </c>
      <c r="K18" s="60">
        <v>0</v>
      </c>
      <c r="L18" s="60"/>
      <c r="M18" s="60">
        <f t="shared" si="7"/>
        <v>0</v>
      </c>
      <c r="N18" s="60">
        <v>0</v>
      </c>
      <c r="O18" s="60"/>
      <c r="P18" s="60">
        <f t="shared" si="8"/>
        <v>0</v>
      </c>
      <c r="Q18" s="60">
        <v>0</v>
      </c>
      <c r="R18" s="60"/>
      <c r="S18" s="60">
        <f t="shared" si="9"/>
        <v>0</v>
      </c>
      <c r="T18" s="60">
        <v>0</v>
      </c>
      <c r="U18" s="60"/>
      <c r="V18" s="60">
        <f t="shared" si="10"/>
        <v>0</v>
      </c>
      <c r="W18" s="60"/>
      <c r="X18" s="60"/>
      <c r="Y18" s="60">
        <f t="shared" si="11"/>
        <v>0</v>
      </c>
      <c r="Z18" s="61">
        <v>0</v>
      </c>
      <c r="AA18" s="61"/>
      <c r="AB18" s="61">
        <f t="shared" si="12"/>
        <v>0</v>
      </c>
      <c r="AC18" s="61">
        <v>0</v>
      </c>
      <c r="AD18" s="61"/>
      <c r="AE18" s="61">
        <f t="shared" si="13"/>
        <v>0</v>
      </c>
      <c r="AF18" s="61">
        <v>100</v>
      </c>
      <c r="AG18" s="61"/>
      <c r="AH18" s="61">
        <f t="shared" si="14"/>
        <v>-100</v>
      </c>
      <c r="AI18" s="61">
        <v>107</v>
      </c>
      <c r="AJ18" s="61">
        <f t="shared" si="15"/>
        <v>0</v>
      </c>
      <c r="AK18" s="61">
        <f t="shared" si="16"/>
        <v>-107</v>
      </c>
      <c r="AL18" s="61"/>
      <c r="AM18" s="61"/>
      <c r="AN18" s="61"/>
      <c r="AO18" s="61"/>
      <c r="AP18" s="61"/>
      <c r="AQ18" s="61">
        <v>413</v>
      </c>
      <c r="AR18" s="61"/>
      <c r="AS18" s="61">
        <f t="shared" si="17"/>
        <v>-413</v>
      </c>
      <c r="AT18" s="61">
        <v>263</v>
      </c>
      <c r="AU18" s="61">
        <v>98</v>
      </c>
      <c r="AV18" s="61">
        <f t="shared" si="18"/>
        <v>-165</v>
      </c>
      <c r="AW18" s="61"/>
      <c r="AX18" s="61"/>
      <c r="AY18" s="61">
        <f t="shared" si="19"/>
        <v>0</v>
      </c>
      <c r="AZ18" s="61"/>
      <c r="BA18" s="61"/>
      <c r="BB18" s="61">
        <f t="shared" si="20"/>
        <v>0</v>
      </c>
      <c r="BC18" s="62">
        <v>834</v>
      </c>
      <c r="BD18" s="66" t="s">
        <v>43</v>
      </c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</row>
    <row r="19" spans="1:69" s="188" customFormat="1" ht="12.75">
      <c r="A19" s="182" t="s">
        <v>44</v>
      </c>
      <c r="B19" s="183">
        <f t="shared" si="0"/>
        <v>7246</v>
      </c>
      <c r="C19" s="183">
        <f t="shared" si="1"/>
        <v>1564</v>
      </c>
      <c r="D19" s="183">
        <f t="shared" si="2"/>
        <v>-5682</v>
      </c>
      <c r="E19" s="183">
        <f t="shared" si="3"/>
        <v>3258</v>
      </c>
      <c r="F19" s="183">
        <f t="shared" si="4"/>
        <v>1368</v>
      </c>
      <c r="G19" s="183">
        <f t="shared" si="5"/>
        <v>-1890</v>
      </c>
      <c r="H19" s="183">
        <v>284</v>
      </c>
      <c r="I19" s="183">
        <v>68</v>
      </c>
      <c r="J19" s="183">
        <f t="shared" si="6"/>
        <v>-216</v>
      </c>
      <c r="K19" s="183">
        <v>1761</v>
      </c>
      <c r="L19" s="183">
        <v>576</v>
      </c>
      <c r="M19" s="183">
        <f t="shared" si="7"/>
        <v>-1185</v>
      </c>
      <c r="N19" s="183">
        <v>1213</v>
      </c>
      <c r="O19" s="183">
        <v>724</v>
      </c>
      <c r="P19" s="183">
        <f t="shared" si="8"/>
        <v>-489</v>
      </c>
      <c r="Q19" s="183">
        <v>0</v>
      </c>
      <c r="R19" s="183"/>
      <c r="S19" s="183">
        <f t="shared" si="9"/>
        <v>0</v>
      </c>
      <c r="T19" s="183">
        <v>0</v>
      </c>
      <c r="U19" s="183"/>
      <c r="V19" s="183">
        <f t="shared" si="10"/>
        <v>0</v>
      </c>
      <c r="W19" s="183"/>
      <c r="X19" s="183"/>
      <c r="Y19" s="183">
        <f t="shared" si="11"/>
        <v>0</v>
      </c>
      <c r="Z19" s="184">
        <v>0</v>
      </c>
      <c r="AA19" s="184"/>
      <c r="AB19" s="184">
        <f t="shared" si="12"/>
        <v>0</v>
      </c>
      <c r="AC19" s="184">
        <v>0</v>
      </c>
      <c r="AD19" s="184"/>
      <c r="AE19" s="184">
        <f t="shared" si="13"/>
        <v>0</v>
      </c>
      <c r="AF19" s="184">
        <v>0</v>
      </c>
      <c r="AG19" s="184"/>
      <c r="AH19" s="184">
        <f t="shared" si="14"/>
        <v>0</v>
      </c>
      <c r="AI19" s="184">
        <v>0</v>
      </c>
      <c r="AJ19" s="184">
        <f t="shared" si="15"/>
        <v>0</v>
      </c>
      <c r="AK19" s="184">
        <f t="shared" si="16"/>
        <v>0</v>
      </c>
      <c r="AL19" s="184"/>
      <c r="AM19" s="184"/>
      <c r="AN19" s="184"/>
      <c r="AO19" s="184"/>
      <c r="AP19" s="184"/>
      <c r="AQ19" s="184">
        <v>1114</v>
      </c>
      <c r="AR19" s="184"/>
      <c r="AS19" s="184">
        <f t="shared" si="17"/>
        <v>-1114</v>
      </c>
      <c r="AT19" s="184">
        <v>2874</v>
      </c>
      <c r="AU19" s="184">
        <v>196</v>
      </c>
      <c r="AV19" s="184">
        <f t="shared" si="18"/>
        <v>-2678</v>
      </c>
      <c r="AW19" s="184"/>
      <c r="AX19" s="184"/>
      <c r="AY19" s="184">
        <f t="shared" si="19"/>
        <v>0</v>
      </c>
      <c r="AZ19" s="184">
        <v>0</v>
      </c>
      <c r="BA19" s="184"/>
      <c r="BB19" s="184">
        <f t="shared" si="20"/>
        <v>0</v>
      </c>
      <c r="BC19" s="185">
        <v>5116</v>
      </c>
      <c r="BD19" s="186" t="s">
        <v>44</v>
      </c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</row>
    <row r="20" spans="1:69" s="64" customFormat="1" ht="12.75">
      <c r="A20" s="111" t="s">
        <v>45</v>
      </c>
      <c r="B20" s="60">
        <f t="shared" si="0"/>
        <v>10886.8</v>
      </c>
      <c r="C20" s="189">
        <f t="shared" si="1"/>
        <v>3784</v>
      </c>
      <c r="D20" s="60">
        <f t="shared" si="2"/>
        <v>-7102.799999999999</v>
      </c>
      <c r="E20" s="60">
        <f t="shared" si="3"/>
        <v>841</v>
      </c>
      <c r="F20" s="60">
        <f t="shared" si="4"/>
        <v>752</v>
      </c>
      <c r="G20" s="60">
        <f t="shared" si="5"/>
        <v>-89</v>
      </c>
      <c r="H20" s="60">
        <v>230</v>
      </c>
      <c r="I20" s="60">
        <v>230</v>
      </c>
      <c r="J20" s="60">
        <f t="shared" si="6"/>
        <v>0</v>
      </c>
      <c r="K20" s="60">
        <v>561</v>
      </c>
      <c r="L20" s="60">
        <v>437</v>
      </c>
      <c r="M20" s="60">
        <f t="shared" si="7"/>
        <v>-124</v>
      </c>
      <c r="N20" s="60">
        <v>50</v>
      </c>
      <c r="O20" s="60">
        <v>45</v>
      </c>
      <c r="P20" s="60">
        <f t="shared" si="8"/>
        <v>-5</v>
      </c>
      <c r="Q20" s="60">
        <v>0</v>
      </c>
      <c r="R20" s="60">
        <v>40</v>
      </c>
      <c r="S20" s="60">
        <f t="shared" si="9"/>
        <v>40</v>
      </c>
      <c r="T20" s="60"/>
      <c r="U20" s="60"/>
      <c r="V20" s="60">
        <f t="shared" si="10"/>
        <v>0</v>
      </c>
      <c r="W20" s="60"/>
      <c r="X20" s="60"/>
      <c r="Y20" s="60">
        <f t="shared" si="11"/>
        <v>0</v>
      </c>
      <c r="Z20" s="61">
        <v>6000</v>
      </c>
      <c r="AA20" s="61">
        <v>2545</v>
      </c>
      <c r="AB20" s="61">
        <f t="shared" si="12"/>
        <v>-3455</v>
      </c>
      <c r="AC20" s="61">
        <v>204</v>
      </c>
      <c r="AD20" s="61"/>
      <c r="AE20" s="61">
        <f t="shared" si="13"/>
        <v>-204</v>
      </c>
      <c r="AF20" s="61">
        <v>825.9</v>
      </c>
      <c r="AG20" s="61"/>
      <c r="AH20" s="61">
        <f t="shared" si="14"/>
        <v>-825.9</v>
      </c>
      <c r="AI20" s="61">
        <v>192.9</v>
      </c>
      <c r="AJ20" s="61">
        <f t="shared" si="15"/>
        <v>17</v>
      </c>
      <c r="AK20" s="61">
        <f t="shared" si="16"/>
        <v>-175.9</v>
      </c>
      <c r="AL20" s="61"/>
      <c r="AM20" s="61">
        <v>17</v>
      </c>
      <c r="AN20" s="61"/>
      <c r="AO20" s="61"/>
      <c r="AP20" s="61"/>
      <c r="AQ20" s="61">
        <v>2011</v>
      </c>
      <c r="AR20" s="61"/>
      <c r="AS20" s="61">
        <f t="shared" si="17"/>
        <v>-2011</v>
      </c>
      <c r="AT20" s="61">
        <v>735</v>
      </c>
      <c r="AU20" s="61">
        <v>470</v>
      </c>
      <c r="AV20" s="61">
        <f t="shared" si="18"/>
        <v>-265</v>
      </c>
      <c r="AW20" s="61"/>
      <c r="AX20" s="61"/>
      <c r="AY20" s="61">
        <f t="shared" si="19"/>
        <v>0</v>
      </c>
      <c r="AZ20" s="61">
        <v>77</v>
      </c>
      <c r="BA20" s="61"/>
      <c r="BB20" s="61">
        <f t="shared" si="20"/>
        <v>-77</v>
      </c>
      <c r="BC20" s="62">
        <v>8768</v>
      </c>
      <c r="BD20" s="66" t="s">
        <v>45</v>
      </c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</row>
    <row r="21" spans="1:69" s="64" customFormat="1" ht="12.75">
      <c r="A21" s="111" t="s">
        <v>46</v>
      </c>
      <c r="B21" s="60">
        <f t="shared" si="0"/>
        <v>6587</v>
      </c>
      <c r="C21" s="60">
        <f t="shared" si="1"/>
        <v>120</v>
      </c>
      <c r="D21" s="60">
        <f t="shared" si="2"/>
        <v>-6467</v>
      </c>
      <c r="E21" s="60">
        <f t="shared" si="3"/>
        <v>1916</v>
      </c>
      <c r="F21" s="60">
        <f t="shared" si="4"/>
        <v>0</v>
      </c>
      <c r="G21" s="60">
        <f t="shared" si="5"/>
        <v>-1916</v>
      </c>
      <c r="H21" s="60">
        <v>0</v>
      </c>
      <c r="I21" s="60"/>
      <c r="J21" s="60">
        <f t="shared" si="6"/>
        <v>0</v>
      </c>
      <c r="K21" s="60">
        <v>876</v>
      </c>
      <c r="L21" s="60"/>
      <c r="M21" s="60">
        <f t="shared" si="7"/>
        <v>-876</v>
      </c>
      <c r="N21" s="60">
        <v>1040</v>
      </c>
      <c r="O21" s="60"/>
      <c r="P21" s="60">
        <f t="shared" si="8"/>
        <v>-1040</v>
      </c>
      <c r="Q21" s="60"/>
      <c r="R21" s="60"/>
      <c r="S21" s="60">
        <f t="shared" si="9"/>
        <v>0</v>
      </c>
      <c r="T21" s="60"/>
      <c r="U21" s="60"/>
      <c r="V21" s="60">
        <f t="shared" si="10"/>
        <v>0</v>
      </c>
      <c r="W21" s="60"/>
      <c r="X21" s="60"/>
      <c r="Y21" s="60">
        <f t="shared" si="11"/>
        <v>0</v>
      </c>
      <c r="Z21" s="61"/>
      <c r="AA21" s="61"/>
      <c r="AB21" s="61">
        <f t="shared" si="12"/>
        <v>0</v>
      </c>
      <c r="AC21" s="61"/>
      <c r="AD21" s="61"/>
      <c r="AE21" s="61">
        <f t="shared" si="13"/>
        <v>0</v>
      </c>
      <c r="AF21" s="61"/>
      <c r="AG21" s="61"/>
      <c r="AH21" s="61">
        <f t="shared" si="14"/>
        <v>0</v>
      </c>
      <c r="AI21" s="61">
        <v>0</v>
      </c>
      <c r="AJ21" s="61">
        <f t="shared" si="15"/>
        <v>0</v>
      </c>
      <c r="AK21" s="61">
        <f t="shared" si="16"/>
        <v>0</v>
      </c>
      <c r="AL21" s="61"/>
      <c r="AM21" s="61"/>
      <c r="AN21" s="61"/>
      <c r="AO21" s="61"/>
      <c r="AP21" s="61"/>
      <c r="AQ21" s="61">
        <v>580</v>
      </c>
      <c r="AR21" s="61"/>
      <c r="AS21" s="61">
        <f t="shared" si="17"/>
        <v>-580</v>
      </c>
      <c r="AT21" s="61">
        <v>2891</v>
      </c>
      <c r="AU21" s="61"/>
      <c r="AV21" s="61">
        <f t="shared" si="18"/>
        <v>-2891</v>
      </c>
      <c r="AW21" s="61"/>
      <c r="AX21" s="61"/>
      <c r="AY21" s="61">
        <f t="shared" si="19"/>
        <v>0</v>
      </c>
      <c r="AZ21" s="61">
        <v>1200</v>
      </c>
      <c r="BA21" s="61">
        <v>120</v>
      </c>
      <c r="BB21" s="61">
        <f t="shared" si="20"/>
        <v>-1080</v>
      </c>
      <c r="BC21" s="62">
        <v>4790</v>
      </c>
      <c r="BD21" s="66" t="s">
        <v>46</v>
      </c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1:69" s="64" customFormat="1" ht="12.75">
      <c r="A22" s="111" t="s">
        <v>47</v>
      </c>
      <c r="B22" s="60">
        <f t="shared" si="0"/>
        <v>270</v>
      </c>
      <c r="C22" s="60">
        <f t="shared" si="1"/>
        <v>0</v>
      </c>
      <c r="D22" s="60">
        <f t="shared" si="2"/>
        <v>-270</v>
      </c>
      <c r="E22" s="60">
        <f t="shared" si="3"/>
        <v>20</v>
      </c>
      <c r="F22" s="60">
        <f t="shared" si="4"/>
        <v>0</v>
      </c>
      <c r="G22" s="60">
        <f t="shared" si="5"/>
        <v>-20</v>
      </c>
      <c r="H22" s="60">
        <v>20</v>
      </c>
      <c r="I22" s="60"/>
      <c r="J22" s="60">
        <f t="shared" si="6"/>
        <v>-20</v>
      </c>
      <c r="K22" s="60"/>
      <c r="L22" s="60"/>
      <c r="M22" s="60">
        <f t="shared" si="7"/>
        <v>0</v>
      </c>
      <c r="N22" s="60"/>
      <c r="O22" s="60"/>
      <c r="P22" s="60">
        <f t="shared" si="8"/>
        <v>0</v>
      </c>
      <c r="Q22" s="60"/>
      <c r="R22" s="60"/>
      <c r="S22" s="60">
        <f t="shared" si="9"/>
        <v>0</v>
      </c>
      <c r="T22" s="60"/>
      <c r="U22" s="60"/>
      <c r="V22" s="60">
        <f t="shared" si="10"/>
        <v>0</v>
      </c>
      <c r="W22" s="60"/>
      <c r="X22" s="60"/>
      <c r="Y22" s="60">
        <f t="shared" si="11"/>
        <v>0</v>
      </c>
      <c r="Z22" s="61"/>
      <c r="AA22" s="61"/>
      <c r="AB22" s="61">
        <f t="shared" si="12"/>
        <v>0</v>
      </c>
      <c r="AC22" s="61"/>
      <c r="AD22" s="61"/>
      <c r="AE22" s="61">
        <f t="shared" si="13"/>
        <v>0</v>
      </c>
      <c r="AF22" s="61"/>
      <c r="AG22" s="61"/>
      <c r="AH22" s="61">
        <f t="shared" si="14"/>
        <v>0</v>
      </c>
      <c r="AI22" s="61">
        <v>0</v>
      </c>
      <c r="AJ22" s="61">
        <f t="shared" si="15"/>
        <v>0</v>
      </c>
      <c r="AK22" s="61">
        <f t="shared" si="16"/>
        <v>0</v>
      </c>
      <c r="AL22" s="61"/>
      <c r="AM22" s="61"/>
      <c r="AN22" s="61"/>
      <c r="AO22" s="61"/>
      <c r="AP22" s="61"/>
      <c r="AQ22" s="61">
        <v>0</v>
      </c>
      <c r="AR22" s="61"/>
      <c r="AS22" s="61">
        <f t="shared" si="17"/>
        <v>0</v>
      </c>
      <c r="AT22" s="61">
        <v>250</v>
      </c>
      <c r="AU22" s="61"/>
      <c r="AV22" s="61">
        <f t="shared" si="18"/>
        <v>-250</v>
      </c>
      <c r="AW22" s="61"/>
      <c r="AX22" s="61"/>
      <c r="AY22" s="61">
        <f t="shared" si="19"/>
        <v>0</v>
      </c>
      <c r="AZ22" s="61">
        <v>0</v>
      </c>
      <c r="BA22" s="61"/>
      <c r="BB22" s="61">
        <f t="shared" si="20"/>
        <v>0</v>
      </c>
      <c r="BC22" s="62">
        <v>224</v>
      </c>
      <c r="BD22" s="66" t="s">
        <v>47</v>
      </c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</row>
    <row r="23" spans="1:69" s="64" customFormat="1" ht="12.75">
      <c r="A23" s="111" t="s">
        <v>48</v>
      </c>
      <c r="B23" s="60">
        <f t="shared" si="0"/>
        <v>5502</v>
      </c>
      <c r="C23" s="60">
        <f t="shared" si="1"/>
        <v>0</v>
      </c>
      <c r="D23" s="60">
        <f t="shared" si="2"/>
        <v>-5502</v>
      </c>
      <c r="E23" s="60">
        <f t="shared" si="3"/>
        <v>1992</v>
      </c>
      <c r="F23" s="60">
        <f t="shared" si="4"/>
        <v>0</v>
      </c>
      <c r="G23" s="60">
        <f t="shared" si="5"/>
        <v>-1992</v>
      </c>
      <c r="H23" s="60">
        <v>223</v>
      </c>
      <c r="I23" s="60"/>
      <c r="J23" s="60">
        <f t="shared" si="6"/>
        <v>-223</v>
      </c>
      <c r="K23" s="60">
        <v>1289</v>
      </c>
      <c r="L23" s="60"/>
      <c r="M23" s="60">
        <f t="shared" si="7"/>
        <v>-1289</v>
      </c>
      <c r="N23" s="60">
        <v>380</v>
      </c>
      <c r="O23" s="60"/>
      <c r="P23" s="60">
        <f t="shared" si="8"/>
        <v>-380</v>
      </c>
      <c r="Q23" s="60">
        <v>50</v>
      </c>
      <c r="R23" s="60"/>
      <c r="S23" s="60">
        <f t="shared" si="9"/>
        <v>-50</v>
      </c>
      <c r="T23" s="60">
        <v>50</v>
      </c>
      <c r="U23" s="60"/>
      <c r="V23" s="60">
        <f t="shared" si="10"/>
        <v>-50</v>
      </c>
      <c r="W23" s="60"/>
      <c r="X23" s="60"/>
      <c r="Y23" s="60">
        <f t="shared" si="11"/>
        <v>0</v>
      </c>
      <c r="Z23" s="61"/>
      <c r="AA23" s="61"/>
      <c r="AB23" s="61">
        <f t="shared" si="12"/>
        <v>0</v>
      </c>
      <c r="AC23" s="61"/>
      <c r="AD23" s="61"/>
      <c r="AE23" s="61">
        <f t="shared" si="13"/>
        <v>0</v>
      </c>
      <c r="AF23" s="61"/>
      <c r="AG23" s="61"/>
      <c r="AH23" s="61">
        <f t="shared" si="14"/>
        <v>0</v>
      </c>
      <c r="AI23" s="61">
        <v>0</v>
      </c>
      <c r="AJ23" s="61">
        <f t="shared" si="15"/>
        <v>0</v>
      </c>
      <c r="AK23" s="61">
        <f t="shared" si="16"/>
        <v>0</v>
      </c>
      <c r="AL23" s="61"/>
      <c r="AM23" s="61"/>
      <c r="AN23" s="61"/>
      <c r="AO23" s="61"/>
      <c r="AP23" s="61"/>
      <c r="AQ23" s="61">
        <v>1929</v>
      </c>
      <c r="AR23" s="61"/>
      <c r="AS23" s="61">
        <f t="shared" si="17"/>
        <v>-1929</v>
      </c>
      <c r="AT23" s="61">
        <v>1581</v>
      </c>
      <c r="AU23" s="61"/>
      <c r="AV23" s="61">
        <f t="shared" si="18"/>
        <v>-1581</v>
      </c>
      <c r="AW23" s="61"/>
      <c r="AX23" s="61"/>
      <c r="AY23" s="61">
        <f t="shared" si="19"/>
        <v>0</v>
      </c>
      <c r="AZ23" s="61">
        <v>0</v>
      </c>
      <c r="BA23" s="61"/>
      <c r="BB23" s="61">
        <f t="shared" si="20"/>
        <v>0</v>
      </c>
      <c r="BC23" s="62">
        <v>3255</v>
      </c>
      <c r="BD23" s="66" t="s">
        <v>48</v>
      </c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</row>
    <row r="24" spans="1:69" s="64" customFormat="1" ht="12.75">
      <c r="A24" s="111" t="s">
        <v>49</v>
      </c>
      <c r="B24" s="60">
        <f t="shared" si="0"/>
        <v>1794.5</v>
      </c>
      <c r="C24" s="60">
        <f t="shared" si="1"/>
        <v>200</v>
      </c>
      <c r="D24" s="60">
        <f t="shared" si="2"/>
        <v>-1594.5</v>
      </c>
      <c r="E24" s="60">
        <f t="shared" si="3"/>
        <v>15</v>
      </c>
      <c r="F24" s="60">
        <f t="shared" si="4"/>
        <v>0</v>
      </c>
      <c r="G24" s="60">
        <f t="shared" si="5"/>
        <v>-15</v>
      </c>
      <c r="H24" s="60"/>
      <c r="I24" s="60"/>
      <c r="J24" s="60">
        <f t="shared" si="6"/>
        <v>0</v>
      </c>
      <c r="K24" s="60"/>
      <c r="L24" s="60"/>
      <c r="M24" s="60">
        <f t="shared" si="7"/>
        <v>0</v>
      </c>
      <c r="N24" s="60">
        <v>15</v>
      </c>
      <c r="O24" s="60"/>
      <c r="P24" s="60">
        <f t="shared" si="8"/>
        <v>-15</v>
      </c>
      <c r="Q24" s="60">
        <v>0</v>
      </c>
      <c r="R24" s="60"/>
      <c r="S24" s="60">
        <f t="shared" si="9"/>
        <v>0</v>
      </c>
      <c r="T24" s="60"/>
      <c r="U24" s="60"/>
      <c r="V24" s="60">
        <f t="shared" si="10"/>
        <v>0</v>
      </c>
      <c r="W24" s="60"/>
      <c r="X24" s="60"/>
      <c r="Y24" s="60">
        <f t="shared" si="11"/>
        <v>0</v>
      </c>
      <c r="Z24" s="61"/>
      <c r="AA24" s="61"/>
      <c r="AB24" s="61">
        <f t="shared" si="12"/>
        <v>0</v>
      </c>
      <c r="AC24" s="61"/>
      <c r="AD24" s="61"/>
      <c r="AE24" s="61">
        <f t="shared" si="13"/>
        <v>0</v>
      </c>
      <c r="AF24" s="61">
        <v>6</v>
      </c>
      <c r="AG24" s="61"/>
      <c r="AH24" s="61">
        <f t="shared" si="14"/>
        <v>-6</v>
      </c>
      <c r="AI24" s="61">
        <v>1.5</v>
      </c>
      <c r="AJ24" s="61">
        <f t="shared" si="15"/>
        <v>0</v>
      </c>
      <c r="AK24" s="61">
        <f t="shared" si="16"/>
        <v>-1.5</v>
      </c>
      <c r="AL24" s="61"/>
      <c r="AM24" s="61"/>
      <c r="AN24" s="61"/>
      <c r="AO24" s="61"/>
      <c r="AP24" s="61"/>
      <c r="AQ24" s="61">
        <v>830</v>
      </c>
      <c r="AR24" s="61"/>
      <c r="AS24" s="61">
        <f t="shared" si="17"/>
        <v>-830</v>
      </c>
      <c r="AT24" s="61">
        <v>745</v>
      </c>
      <c r="AU24" s="61">
        <v>200</v>
      </c>
      <c r="AV24" s="61">
        <f t="shared" si="18"/>
        <v>-545</v>
      </c>
      <c r="AW24" s="61">
        <v>0</v>
      </c>
      <c r="AX24" s="61"/>
      <c r="AY24" s="61">
        <f t="shared" si="19"/>
        <v>0</v>
      </c>
      <c r="AZ24" s="61">
        <v>197</v>
      </c>
      <c r="BA24" s="61"/>
      <c r="BB24" s="61">
        <f t="shared" si="20"/>
        <v>-197</v>
      </c>
      <c r="BC24" s="62">
        <v>1450</v>
      </c>
      <c r="BD24" s="66" t="s">
        <v>49</v>
      </c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1:69" s="64" customFormat="1" ht="12.75">
      <c r="A25" s="111" t="s">
        <v>50</v>
      </c>
      <c r="B25" s="60">
        <f t="shared" si="0"/>
        <v>3960</v>
      </c>
      <c r="C25" s="60">
        <f t="shared" si="1"/>
        <v>140</v>
      </c>
      <c r="D25" s="60">
        <f t="shared" si="2"/>
        <v>-3820</v>
      </c>
      <c r="E25" s="60">
        <f t="shared" si="3"/>
        <v>710</v>
      </c>
      <c r="F25" s="60">
        <f t="shared" si="4"/>
        <v>90</v>
      </c>
      <c r="G25" s="60">
        <f t="shared" si="5"/>
        <v>-620</v>
      </c>
      <c r="H25" s="60">
        <v>0</v>
      </c>
      <c r="I25" s="60"/>
      <c r="J25" s="60">
        <f t="shared" si="6"/>
        <v>0</v>
      </c>
      <c r="K25" s="60">
        <v>600</v>
      </c>
      <c r="L25" s="60">
        <v>90</v>
      </c>
      <c r="M25" s="60">
        <f t="shared" si="7"/>
        <v>-510</v>
      </c>
      <c r="N25" s="60">
        <v>110</v>
      </c>
      <c r="O25" s="60"/>
      <c r="P25" s="60">
        <f t="shared" si="8"/>
        <v>-110</v>
      </c>
      <c r="Q25" s="60"/>
      <c r="R25" s="60"/>
      <c r="S25" s="60">
        <f t="shared" si="9"/>
        <v>0</v>
      </c>
      <c r="T25" s="60"/>
      <c r="U25" s="60"/>
      <c r="V25" s="60">
        <f t="shared" si="10"/>
        <v>0</v>
      </c>
      <c r="W25" s="60"/>
      <c r="X25" s="60"/>
      <c r="Y25" s="60">
        <f t="shared" si="11"/>
        <v>0</v>
      </c>
      <c r="Z25" s="61"/>
      <c r="AA25" s="61"/>
      <c r="AB25" s="61">
        <f t="shared" si="12"/>
        <v>0</v>
      </c>
      <c r="AC25" s="61"/>
      <c r="AD25" s="61"/>
      <c r="AE25" s="61">
        <f t="shared" si="13"/>
        <v>0</v>
      </c>
      <c r="AF25" s="61"/>
      <c r="AG25" s="61"/>
      <c r="AH25" s="61">
        <f t="shared" si="14"/>
        <v>0</v>
      </c>
      <c r="AI25" s="61">
        <v>0</v>
      </c>
      <c r="AJ25" s="61">
        <f t="shared" si="15"/>
        <v>0</v>
      </c>
      <c r="AK25" s="61">
        <f t="shared" si="16"/>
        <v>0</v>
      </c>
      <c r="AL25" s="61"/>
      <c r="AM25" s="61"/>
      <c r="AN25" s="61"/>
      <c r="AO25" s="61"/>
      <c r="AP25" s="61"/>
      <c r="AQ25" s="61">
        <v>2233</v>
      </c>
      <c r="AR25" s="61">
        <v>50</v>
      </c>
      <c r="AS25" s="61">
        <f t="shared" si="17"/>
        <v>-2183</v>
      </c>
      <c r="AT25" s="61">
        <v>922</v>
      </c>
      <c r="AU25" s="61"/>
      <c r="AV25" s="61">
        <f t="shared" si="18"/>
        <v>-922</v>
      </c>
      <c r="AW25" s="61"/>
      <c r="AX25" s="61"/>
      <c r="AY25" s="61">
        <f t="shared" si="19"/>
        <v>0</v>
      </c>
      <c r="AZ25" s="61">
        <v>95</v>
      </c>
      <c r="BA25" s="61"/>
      <c r="BB25" s="61">
        <f t="shared" si="20"/>
        <v>-95</v>
      </c>
      <c r="BC25" s="62">
        <v>3968</v>
      </c>
      <c r="BD25" s="66" t="s">
        <v>50</v>
      </c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</row>
    <row r="26" spans="1:69" s="64" customFormat="1" ht="12.75">
      <c r="A26" s="111" t="s">
        <v>51</v>
      </c>
      <c r="B26" s="60">
        <f t="shared" si="0"/>
        <v>6528</v>
      </c>
      <c r="C26" s="60">
        <f t="shared" si="1"/>
        <v>958</v>
      </c>
      <c r="D26" s="60">
        <f t="shared" si="2"/>
        <v>-5570</v>
      </c>
      <c r="E26" s="60">
        <f t="shared" si="3"/>
        <v>1320</v>
      </c>
      <c r="F26" s="60">
        <f t="shared" si="4"/>
        <v>586</v>
      </c>
      <c r="G26" s="60">
        <f t="shared" si="5"/>
        <v>-734</v>
      </c>
      <c r="H26" s="60">
        <v>0</v>
      </c>
      <c r="I26" s="60"/>
      <c r="J26" s="60">
        <f t="shared" si="6"/>
        <v>0</v>
      </c>
      <c r="K26" s="60">
        <v>1250</v>
      </c>
      <c r="L26" s="60">
        <v>521</v>
      </c>
      <c r="M26" s="60">
        <f t="shared" si="7"/>
        <v>-729</v>
      </c>
      <c r="N26" s="60">
        <v>70</v>
      </c>
      <c r="O26" s="60">
        <v>65</v>
      </c>
      <c r="P26" s="60">
        <f t="shared" si="8"/>
        <v>-5</v>
      </c>
      <c r="Q26" s="60"/>
      <c r="R26" s="60"/>
      <c r="S26" s="60">
        <f t="shared" si="9"/>
        <v>0</v>
      </c>
      <c r="T26" s="60"/>
      <c r="U26" s="60"/>
      <c r="V26" s="60">
        <f t="shared" si="10"/>
        <v>0</v>
      </c>
      <c r="W26" s="60"/>
      <c r="X26" s="60"/>
      <c r="Y26" s="60">
        <f t="shared" si="11"/>
        <v>0</v>
      </c>
      <c r="Z26" s="61"/>
      <c r="AA26" s="61"/>
      <c r="AB26" s="61">
        <f t="shared" si="12"/>
        <v>0</v>
      </c>
      <c r="AC26" s="61">
        <v>64</v>
      </c>
      <c r="AD26" s="61"/>
      <c r="AE26" s="61">
        <f t="shared" si="13"/>
        <v>-64</v>
      </c>
      <c r="AF26" s="61">
        <v>1480</v>
      </c>
      <c r="AG26" s="61"/>
      <c r="AH26" s="61">
        <f t="shared" si="14"/>
        <v>-1480</v>
      </c>
      <c r="AI26" s="61">
        <v>648</v>
      </c>
      <c r="AJ26" s="61">
        <f t="shared" si="15"/>
        <v>34</v>
      </c>
      <c r="AK26" s="61">
        <f t="shared" si="16"/>
        <v>-614</v>
      </c>
      <c r="AL26" s="61"/>
      <c r="AM26" s="61">
        <v>11</v>
      </c>
      <c r="AN26" s="61"/>
      <c r="AO26" s="61">
        <v>23</v>
      </c>
      <c r="AP26" s="61"/>
      <c r="AQ26" s="61">
        <v>1666</v>
      </c>
      <c r="AR26" s="61"/>
      <c r="AS26" s="61">
        <f t="shared" si="17"/>
        <v>-1666</v>
      </c>
      <c r="AT26" s="61">
        <v>977</v>
      </c>
      <c r="AU26" s="61">
        <v>338</v>
      </c>
      <c r="AV26" s="61">
        <f t="shared" si="18"/>
        <v>-639</v>
      </c>
      <c r="AW26" s="61"/>
      <c r="AX26" s="61"/>
      <c r="AY26" s="61">
        <f t="shared" si="19"/>
        <v>0</v>
      </c>
      <c r="AZ26" s="61">
        <v>373</v>
      </c>
      <c r="BA26" s="61"/>
      <c r="BB26" s="61">
        <f t="shared" si="20"/>
        <v>-373</v>
      </c>
      <c r="BC26" s="62">
        <v>6281</v>
      </c>
      <c r="BD26" s="66" t="s">
        <v>51</v>
      </c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</row>
    <row r="27" spans="1:69" s="64" customFormat="1" ht="12.75">
      <c r="A27" s="111" t="s">
        <v>52</v>
      </c>
      <c r="B27" s="60">
        <f t="shared" si="0"/>
        <v>2949</v>
      </c>
      <c r="C27" s="60">
        <f t="shared" si="1"/>
        <v>0</v>
      </c>
      <c r="D27" s="60">
        <f t="shared" si="2"/>
        <v>-2949</v>
      </c>
      <c r="E27" s="60">
        <f t="shared" si="3"/>
        <v>360</v>
      </c>
      <c r="F27" s="60">
        <f t="shared" si="4"/>
        <v>0</v>
      </c>
      <c r="G27" s="60">
        <f t="shared" si="5"/>
        <v>-360</v>
      </c>
      <c r="H27" s="60">
        <v>0</v>
      </c>
      <c r="I27" s="60"/>
      <c r="J27" s="60">
        <f t="shared" si="6"/>
        <v>0</v>
      </c>
      <c r="K27" s="60">
        <v>0</v>
      </c>
      <c r="L27" s="60"/>
      <c r="M27" s="60">
        <f t="shared" si="7"/>
        <v>0</v>
      </c>
      <c r="N27" s="60">
        <v>360</v>
      </c>
      <c r="O27" s="60"/>
      <c r="P27" s="60">
        <f t="shared" si="8"/>
        <v>-360</v>
      </c>
      <c r="Q27" s="60">
        <v>0</v>
      </c>
      <c r="R27" s="60"/>
      <c r="S27" s="60">
        <f t="shared" si="9"/>
        <v>0</v>
      </c>
      <c r="T27" s="60"/>
      <c r="U27" s="60"/>
      <c r="V27" s="60">
        <f t="shared" si="10"/>
        <v>0</v>
      </c>
      <c r="W27" s="60"/>
      <c r="X27" s="60"/>
      <c r="Y27" s="60">
        <f t="shared" si="11"/>
        <v>0</v>
      </c>
      <c r="Z27" s="61"/>
      <c r="AA27" s="61"/>
      <c r="AB27" s="61">
        <f t="shared" si="12"/>
        <v>0</v>
      </c>
      <c r="AC27" s="61"/>
      <c r="AD27" s="61"/>
      <c r="AE27" s="61">
        <f t="shared" si="13"/>
        <v>0</v>
      </c>
      <c r="AF27" s="61">
        <v>100</v>
      </c>
      <c r="AG27" s="61"/>
      <c r="AH27" s="61">
        <f t="shared" si="14"/>
        <v>-100</v>
      </c>
      <c r="AI27" s="61">
        <v>0</v>
      </c>
      <c r="AJ27" s="61">
        <f t="shared" si="15"/>
        <v>0</v>
      </c>
      <c r="AK27" s="61">
        <f t="shared" si="16"/>
        <v>0</v>
      </c>
      <c r="AL27" s="61"/>
      <c r="AM27" s="61"/>
      <c r="AN27" s="61"/>
      <c r="AO27" s="61"/>
      <c r="AP27" s="61"/>
      <c r="AQ27" s="61">
        <v>590</v>
      </c>
      <c r="AR27" s="61"/>
      <c r="AS27" s="61">
        <f t="shared" si="17"/>
        <v>-590</v>
      </c>
      <c r="AT27" s="61">
        <v>786</v>
      </c>
      <c r="AU27" s="61"/>
      <c r="AV27" s="61">
        <f t="shared" si="18"/>
        <v>-786</v>
      </c>
      <c r="AW27" s="61"/>
      <c r="AX27" s="61"/>
      <c r="AY27" s="61">
        <f t="shared" si="19"/>
        <v>0</v>
      </c>
      <c r="AZ27" s="61">
        <v>1113</v>
      </c>
      <c r="BA27" s="61"/>
      <c r="BB27" s="61">
        <f t="shared" si="20"/>
        <v>-1113</v>
      </c>
      <c r="BC27" s="62">
        <v>949</v>
      </c>
      <c r="BD27" s="66" t="s">
        <v>52</v>
      </c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</row>
    <row r="28" spans="1:69" s="64" customFormat="1" ht="12.75">
      <c r="A28" s="111" t="s">
        <v>54</v>
      </c>
      <c r="B28" s="60">
        <f t="shared" si="0"/>
        <v>1697</v>
      </c>
      <c r="C28" s="60">
        <f t="shared" si="1"/>
        <v>100</v>
      </c>
      <c r="D28" s="60">
        <f t="shared" si="2"/>
        <v>-1597</v>
      </c>
      <c r="E28" s="60">
        <f t="shared" si="3"/>
        <v>500</v>
      </c>
      <c r="F28" s="60">
        <f t="shared" si="4"/>
        <v>50</v>
      </c>
      <c r="G28" s="60">
        <f t="shared" si="5"/>
        <v>-450</v>
      </c>
      <c r="H28" s="60">
        <v>200</v>
      </c>
      <c r="I28" s="60"/>
      <c r="J28" s="60">
        <f t="shared" si="6"/>
        <v>-200</v>
      </c>
      <c r="K28" s="60">
        <v>200</v>
      </c>
      <c r="L28" s="60"/>
      <c r="M28" s="60">
        <f t="shared" si="7"/>
        <v>-200</v>
      </c>
      <c r="N28" s="60">
        <v>100</v>
      </c>
      <c r="O28" s="60">
        <v>50</v>
      </c>
      <c r="P28" s="60">
        <f t="shared" si="8"/>
        <v>-50</v>
      </c>
      <c r="Q28" s="60">
        <v>0</v>
      </c>
      <c r="R28" s="60"/>
      <c r="S28" s="60">
        <f t="shared" si="9"/>
        <v>0</v>
      </c>
      <c r="T28" s="60">
        <v>0</v>
      </c>
      <c r="U28" s="60"/>
      <c r="V28" s="60">
        <f t="shared" si="10"/>
        <v>0</v>
      </c>
      <c r="W28" s="60">
        <v>0</v>
      </c>
      <c r="X28" s="60"/>
      <c r="Y28" s="60">
        <f t="shared" si="11"/>
        <v>0</v>
      </c>
      <c r="Z28" s="61">
        <v>0</v>
      </c>
      <c r="AA28" s="61"/>
      <c r="AB28" s="61">
        <f t="shared" si="12"/>
        <v>0</v>
      </c>
      <c r="AC28" s="61">
        <v>0</v>
      </c>
      <c r="AD28" s="61"/>
      <c r="AE28" s="61">
        <f t="shared" si="13"/>
        <v>0</v>
      </c>
      <c r="AF28" s="61">
        <v>0</v>
      </c>
      <c r="AG28" s="61"/>
      <c r="AH28" s="61">
        <f t="shared" si="14"/>
        <v>0</v>
      </c>
      <c r="AI28" s="61">
        <v>250</v>
      </c>
      <c r="AJ28" s="61">
        <f t="shared" si="15"/>
        <v>0</v>
      </c>
      <c r="AK28" s="61">
        <f t="shared" si="16"/>
        <v>-250</v>
      </c>
      <c r="AL28" s="61"/>
      <c r="AM28" s="61"/>
      <c r="AN28" s="61"/>
      <c r="AO28" s="61"/>
      <c r="AP28" s="61"/>
      <c r="AQ28" s="61">
        <v>362</v>
      </c>
      <c r="AR28" s="61"/>
      <c r="AS28" s="61">
        <f t="shared" si="17"/>
        <v>-362</v>
      </c>
      <c r="AT28" s="61">
        <v>585</v>
      </c>
      <c r="AU28" s="61">
        <v>50</v>
      </c>
      <c r="AV28" s="61">
        <f t="shared" si="18"/>
        <v>-535</v>
      </c>
      <c r="AW28" s="65"/>
      <c r="AX28" s="61"/>
      <c r="AY28" s="61">
        <f t="shared" si="19"/>
        <v>0</v>
      </c>
      <c r="AZ28" s="61"/>
      <c r="BA28" s="61"/>
      <c r="BB28" s="61">
        <f t="shared" si="20"/>
        <v>0</v>
      </c>
      <c r="BC28" s="62">
        <v>1978</v>
      </c>
      <c r="BD28" s="66" t="s">
        <v>54</v>
      </c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</row>
    <row r="29" spans="1:69" s="64" customFormat="1" ht="12.75">
      <c r="A29" s="112" t="s">
        <v>55</v>
      </c>
      <c r="B29" s="60">
        <f t="shared" si="0"/>
        <v>1790</v>
      </c>
      <c r="C29" s="60">
        <f t="shared" si="1"/>
        <v>70</v>
      </c>
      <c r="D29" s="60">
        <f t="shared" si="2"/>
        <v>-1720</v>
      </c>
      <c r="E29" s="60">
        <f t="shared" si="3"/>
        <v>640</v>
      </c>
      <c r="F29" s="60">
        <f t="shared" si="4"/>
        <v>70</v>
      </c>
      <c r="G29" s="60">
        <f t="shared" si="5"/>
        <v>-570</v>
      </c>
      <c r="H29" s="60">
        <v>0</v>
      </c>
      <c r="I29" s="60"/>
      <c r="J29" s="60">
        <f t="shared" si="6"/>
        <v>0</v>
      </c>
      <c r="K29" s="60">
        <v>450</v>
      </c>
      <c r="L29" s="60">
        <v>70</v>
      </c>
      <c r="M29" s="60">
        <f t="shared" si="7"/>
        <v>-380</v>
      </c>
      <c r="N29" s="60">
        <v>50</v>
      </c>
      <c r="O29" s="60"/>
      <c r="P29" s="60">
        <f t="shared" si="8"/>
        <v>-50</v>
      </c>
      <c r="Q29" s="60"/>
      <c r="R29" s="60"/>
      <c r="S29" s="60">
        <f t="shared" si="9"/>
        <v>0</v>
      </c>
      <c r="T29" s="60">
        <v>140</v>
      </c>
      <c r="U29" s="60"/>
      <c r="V29" s="60">
        <f t="shared" si="10"/>
        <v>-140</v>
      </c>
      <c r="W29" s="108"/>
      <c r="X29" s="108"/>
      <c r="Y29" s="60">
        <f t="shared" si="11"/>
        <v>0</v>
      </c>
      <c r="Z29" s="61">
        <v>150</v>
      </c>
      <c r="AA29" s="61"/>
      <c r="AB29" s="61">
        <f t="shared" si="12"/>
        <v>-150</v>
      </c>
      <c r="AC29" s="61"/>
      <c r="AD29" s="61"/>
      <c r="AE29" s="61">
        <f t="shared" si="13"/>
        <v>0</v>
      </c>
      <c r="AF29" s="61">
        <v>100</v>
      </c>
      <c r="AG29" s="61"/>
      <c r="AH29" s="61">
        <f t="shared" si="14"/>
        <v>-100</v>
      </c>
      <c r="AI29" s="61">
        <v>0</v>
      </c>
      <c r="AJ29" s="61">
        <f t="shared" si="15"/>
        <v>0</v>
      </c>
      <c r="AK29" s="61">
        <f t="shared" si="16"/>
        <v>0</v>
      </c>
      <c r="AL29" s="61"/>
      <c r="AM29" s="61"/>
      <c r="AN29" s="61"/>
      <c r="AO29" s="61"/>
      <c r="AP29" s="61"/>
      <c r="AQ29" s="61">
        <v>700</v>
      </c>
      <c r="AR29" s="61"/>
      <c r="AS29" s="61">
        <f t="shared" si="17"/>
        <v>-700</v>
      </c>
      <c r="AT29" s="61">
        <v>200</v>
      </c>
      <c r="AU29" s="61"/>
      <c r="AV29" s="61">
        <f t="shared" si="18"/>
        <v>-200</v>
      </c>
      <c r="AW29" s="61">
        <v>0</v>
      </c>
      <c r="AX29" s="61"/>
      <c r="AY29" s="61">
        <f t="shared" si="19"/>
        <v>0</v>
      </c>
      <c r="AZ29" s="61">
        <v>0</v>
      </c>
      <c r="BA29" s="61"/>
      <c r="BB29" s="61">
        <f t="shared" si="20"/>
        <v>0</v>
      </c>
      <c r="BC29" s="62">
        <v>2740</v>
      </c>
      <c r="BD29" s="66" t="s">
        <v>55</v>
      </c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</row>
    <row r="30" spans="1:69" s="64" customFormat="1" ht="12.75">
      <c r="A30" s="111" t="s">
        <v>56</v>
      </c>
      <c r="B30" s="60">
        <f t="shared" si="0"/>
        <v>6072</v>
      </c>
      <c r="C30" s="60">
        <f t="shared" si="1"/>
        <v>0</v>
      </c>
      <c r="D30" s="60">
        <f t="shared" si="2"/>
        <v>-6072</v>
      </c>
      <c r="E30" s="60">
        <f t="shared" si="3"/>
        <v>403</v>
      </c>
      <c r="F30" s="60">
        <f t="shared" si="4"/>
        <v>0</v>
      </c>
      <c r="G30" s="60">
        <f t="shared" si="5"/>
        <v>-403</v>
      </c>
      <c r="H30" s="60">
        <v>0</v>
      </c>
      <c r="I30" s="60"/>
      <c r="J30" s="60">
        <f t="shared" si="6"/>
        <v>0</v>
      </c>
      <c r="K30" s="60">
        <v>257</v>
      </c>
      <c r="L30" s="60"/>
      <c r="M30" s="60">
        <f t="shared" si="7"/>
        <v>-257</v>
      </c>
      <c r="N30" s="60">
        <v>146</v>
      </c>
      <c r="O30" s="60"/>
      <c r="P30" s="60">
        <f t="shared" si="8"/>
        <v>-146</v>
      </c>
      <c r="Q30" s="60"/>
      <c r="R30" s="60"/>
      <c r="S30" s="60">
        <f t="shared" si="9"/>
        <v>0</v>
      </c>
      <c r="T30" s="60"/>
      <c r="U30" s="60"/>
      <c r="V30" s="60">
        <f t="shared" si="10"/>
        <v>0</v>
      </c>
      <c r="W30" s="108"/>
      <c r="X30" s="108"/>
      <c r="Y30" s="60">
        <f t="shared" si="11"/>
        <v>0</v>
      </c>
      <c r="Z30" s="61">
        <v>687</v>
      </c>
      <c r="AA30" s="61"/>
      <c r="AB30" s="61">
        <f t="shared" si="12"/>
        <v>-687</v>
      </c>
      <c r="AC30" s="61"/>
      <c r="AD30" s="61"/>
      <c r="AE30" s="61">
        <f t="shared" si="13"/>
        <v>0</v>
      </c>
      <c r="AF30" s="61">
        <v>640</v>
      </c>
      <c r="AG30" s="61"/>
      <c r="AH30" s="61">
        <f t="shared" si="14"/>
        <v>-640</v>
      </c>
      <c r="AI30" s="61">
        <v>450</v>
      </c>
      <c r="AJ30" s="61">
        <f t="shared" si="15"/>
        <v>0</v>
      </c>
      <c r="AK30" s="61">
        <f t="shared" si="16"/>
        <v>-450</v>
      </c>
      <c r="AL30" s="61"/>
      <c r="AM30" s="61"/>
      <c r="AN30" s="61"/>
      <c r="AO30" s="61"/>
      <c r="AP30" s="61"/>
      <c r="AQ30" s="61">
        <v>2150</v>
      </c>
      <c r="AR30" s="61"/>
      <c r="AS30" s="61">
        <f t="shared" si="17"/>
        <v>-2150</v>
      </c>
      <c r="AT30" s="61">
        <v>1057</v>
      </c>
      <c r="AU30" s="61"/>
      <c r="AV30" s="61">
        <f t="shared" si="18"/>
        <v>-1057</v>
      </c>
      <c r="AW30" s="61">
        <v>0</v>
      </c>
      <c r="AX30" s="61"/>
      <c r="AY30" s="61">
        <f t="shared" si="19"/>
        <v>0</v>
      </c>
      <c r="AZ30" s="61">
        <v>685</v>
      </c>
      <c r="BA30" s="61"/>
      <c r="BB30" s="61">
        <f t="shared" si="20"/>
        <v>-685</v>
      </c>
      <c r="BC30" s="62">
        <v>3958</v>
      </c>
      <c r="BD30" s="66" t="s">
        <v>56</v>
      </c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</row>
    <row r="31" spans="1:69" s="64" customFormat="1" ht="12.75">
      <c r="A31" s="111" t="s">
        <v>57</v>
      </c>
      <c r="B31" s="60">
        <f t="shared" si="0"/>
        <v>8524</v>
      </c>
      <c r="C31" s="60">
        <f t="shared" si="1"/>
        <v>237</v>
      </c>
      <c r="D31" s="60">
        <f t="shared" si="2"/>
        <v>-8287</v>
      </c>
      <c r="E31" s="60">
        <f t="shared" si="3"/>
        <v>3470</v>
      </c>
      <c r="F31" s="60">
        <f t="shared" si="4"/>
        <v>232</v>
      </c>
      <c r="G31" s="60">
        <f t="shared" si="5"/>
        <v>-3238</v>
      </c>
      <c r="H31" s="60">
        <v>50</v>
      </c>
      <c r="I31" s="60"/>
      <c r="J31" s="60">
        <f t="shared" si="6"/>
        <v>-50</v>
      </c>
      <c r="K31" s="60">
        <v>1500</v>
      </c>
      <c r="L31" s="60">
        <v>117</v>
      </c>
      <c r="M31" s="60">
        <f t="shared" si="7"/>
        <v>-1383</v>
      </c>
      <c r="N31" s="60">
        <v>1650</v>
      </c>
      <c r="O31" s="60">
        <v>15</v>
      </c>
      <c r="P31" s="60">
        <f t="shared" si="8"/>
        <v>-1635</v>
      </c>
      <c r="Q31" s="60">
        <v>270</v>
      </c>
      <c r="R31" s="60">
        <v>100</v>
      </c>
      <c r="S31" s="60">
        <f t="shared" si="9"/>
        <v>-170</v>
      </c>
      <c r="T31" s="60"/>
      <c r="U31" s="60"/>
      <c r="V31" s="60">
        <f t="shared" si="10"/>
        <v>0</v>
      </c>
      <c r="W31" s="108"/>
      <c r="X31" s="108"/>
      <c r="Y31" s="60">
        <f t="shared" si="11"/>
        <v>0</v>
      </c>
      <c r="Z31" s="61"/>
      <c r="AA31" s="61"/>
      <c r="AB31" s="61">
        <f t="shared" si="12"/>
        <v>0</v>
      </c>
      <c r="AC31" s="61"/>
      <c r="AD31" s="61"/>
      <c r="AE31" s="61">
        <f t="shared" si="13"/>
        <v>0</v>
      </c>
      <c r="AF31" s="61">
        <v>1074</v>
      </c>
      <c r="AG31" s="61"/>
      <c r="AH31" s="61">
        <f t="shared" si="14"/>
        <v>-1074</v>
      </c>
      <c r="AI31" s="61">
        <v>210</v>
      </c>
      <c r="AJ31" s="61">
        <f t="shared" si="15"/>
        <v>5</v>
      </c>
      <c r="AK31" s="61">
        <f t="shared" si="16"/>
        <v>-205</v>
      </c>
      <c r="AL31" s="61"/>
      <c r="AM31" s="61">
        <v>5</v>
      </c>
      <c r="AN31" s="61"/>
      <c r="AO31" s="61"/>
      <c r="AP31" s="61"/>
      <c r="AQ31" s="61">
        <v>1800</v>
      </c>
      <c r="AR31" s="61"/>
      <c r="AS31" s="61">
        <f t="shared" si="17"/>
        <v>-1800</v>
      </c>
      <c r="AT31" s="61">
        <v>1470</v>
      </c>
      <c r="AU31" s="61"/>
      <c r="AV31" s="61">
        <f t="shared" si="18"/>
        <v>-1470</v>
      </c>
      <c r="AW31" s="61"/>
      <c r="AX31" s="61"/>
      <c r="AY31" s="61">
        <f t="shared" si="19"/>
        <v>0</v>
      </c>
      <c r="AZ31" s="61">
        <v>500</v>
      </c>
      <c r="BA31" s="61"/>
      <c r="BB31" s="61">
        <f t="shared" si="20"/>
        <v>-500</v>
      </c>
      <c r="BC31" s="62">
        <v>5030</v>
      </c>
      <c r="BD31" s="66" t="s">
        <v>57</v>
      </c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</row>
    <row r="32" spans="1:69" s="64" customFormat="1" ht="12.75">
      <c r="A32" s="111" t="s">
        <v>58</v>
      </c>
      <c r="B32" s="60">
        <f t="shared" si="0"/>
        <v>9606</v>
      </c>
      <c r="C32" s="60">
        <f t="shared" si="1"/>
        <v>588</v>
      </c>
      <c r="D32" s="60">
        <f t="shared" si="2"/>
        <v>-9018</v>
      </c>
      <c r="E32" s="60">
        <f t="shared" si="3"/>
        <v>4710</v>
      </c>
      <c r="F32" s="60">
        <f t="shared" si="4"/>
        <v>408</v>
      </c>
      <c r="G32" s="60">
        <f t="shared" si="5"/>
        <v>-4302</v>
      </c>
      <c r="H32" s="60">
        <v>500</v>
      </c>
      <c r="I32" s="60"/>
      <c r="J32" s="60">
        <f t="shared" si="6"/>
        <v>-500</v>
      </c>
      <c r="K32" s="60">
        <v>2680</v>
      </c>
      <c r="L32" s="60">
        <v>258</v>
      </c>
      <c r="M32" s="60">
        <f t="shared" si="7"/>
        <v>-2422</v>
      </c>
      <c r="N32" s="60">
        <v>1530</v>
      </c>
      <c r="O32" s="60">
        <v>150</v>
      </c>
      <c r="P32" s="60">
        <f t="shared" si="8"/>
        <v>-1380</v>
      </c>
      <c r="Q32" s="60">
        <v>0</v>
      </c>
      <c r="R32" s="60"/>
      <c r="S32" s="60">
        <f t="shared" si="9"/>
        <v>0</v>
      </c>
      <c r="T32" s="60">
        <v>0</v>
      </c>
      <c r="U32" s="60"/>
      <c r="V32" s="60">
        <f t="shared" si="10"/>
        <v>0</v>
      </c>
      <c r="W32" s="108"/>
      <c r="X32" s="108"/>
      <c r="Y32" s="60">
        <f t="shared" si="11"/>
        <v>0</v>
      </c>
      <c r="Z32" s="61">
        <v>50</v>
      </c>
      <c r="AA32" s="61"/>
      <c r="AB32" s="61">
        <f t="shared" si="12"/>
        <v>-50</v>
      </c>
      <c r="AC32" s="61"/>
      <c r="AD32" s="61"/>
      <c r="AE32" s="61">
        <f t="shared" si="13"/>
        <v>0</v>
      </c>
      <c r="AF32" s="61">
        <v>136</v>
      </c>
      <c r="AG32" s="61"/>
      <c r="AH32" s="61">
        <f t="shared" si="14"/>
        <v>-136</v>
      </c>
      <c r="AI32" s="61">
        <v>12</v>
      </c>
      <c r="AJ32" s="61">
        <f t="shared" si="15"/>
        <v>0</v>
      </c>
      <c r="AK32" s="61">
        <f t="shared" si="16"/>
        <v>-12</v>
      </c>
      <c r="AL32" s="61"/>
      <c r="AM32" s="61"/>
      <c r="AN32" s="61"/>
      <c r="AO32" s="61"/>
      <c r="AP32" s="61"/>
      <c r="AQ32" s="61">
        <v>1050</v>
      </c>
      <c r="AR32" s="61"/>
      <c r="AS32" s="61">
        <f t="shared" si="17"/>
        <v>-1050</v>
      </c>
      <c r="AT32" s="61">
        <v>2970</v>
      </c>
      <c r="AU32" s="61">
        <v>180</v>
      </c>
      <c r="AV32" s="61">
        <f t="shared" si="18"/>
        <v>-2790</v>
      </c>
      <c r="AW32" s="61"/>
      <c r="AX32" s="61"/>
      <c r="AY32" s="61">
        <f t="shared" si="19"/>
        <v>0</v>
      </c>
      <c r="AZ32" s="61">
        <v>678</v>
      </c>
      <c r="BA32" s="61"/>
      <c r="BB32" s="61">
        <f t="shared" si="20"/>
        <v>-678</v>
      </c>
      <c r="BC32" s="67">
        <v>7283</v>
      </c>
      <c r="BD32" s="66" t="s">
        <v>58</v>
      </c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</row>
    <row r="33" spans="1:69" s="64" customFormat="1" ht="12.75">
      <c r="A33" s="111" t="s">
        <v>59</v>
      </c>
      <c r="B33" s="60">
        <f t="shared" si="0"/>
        <v>15397</v>
      </c>
      <c r="C33" s="189">
        <f t="shared" si="1"/>
        <v>2890</v>
      </c>
      <c r="D33" s="60">
        <f t="shared" si="2"/>
        <v>-12507</v>
      </c>
      <c r="E33" s="60">
        <f t="shared" si="3"/>
        <v>8565</v>
      </c>
      <c r="F33" s="60">
        <f t="shared" si="4"/>
        <v>2340</v>
      </c>
      <c r="G33" s="60">
        <f t="shared" si="5"/>
        <v>-6225</v>
      </c>
      <c r="H33" s="60">
        <v>520</v>
      </c>
      <c r="I33" s="60"/>
      <c r="J33" s="60">
        <f t="shared" si="6"/>
        <v>-520</v>
      </c>
      <c r="K33" s="60">
        <v>7176</v>
      </c>
      <c r="L33" s="60">
        <v>2273</v>
      </c>
      <c r="M33" s="60">
        <f t="shared" si="7"/>
        <v>-4903</v>
      </c>
      <c r="N33" s="60">
        <v>88</v>
      </c>
      <c r="O33" s="60"/>
      <c r="P33" s="60">
        <f t="shared" si="8"/>
        <v>-88</v>
      </c>
      <c r="Q33" s="60">
        <v>500</v>
      </c>
      <c r="R33" s="60">
        <v>67</v>
      </c>
      <c r="S33" s="60">
        <f t="shared" si="9"/>
        <v>-433</v>
      </c>
      <c r="T33" s="60">
        <v>281</v>
      </c>
      <c r="U33" s="60"/>
      <c r="V33" s="60">
        <f t="shared" si="10"/>
        <v>-281</v>
      </c>
      <c r="W33" s="60">
        <v>0</v>
      </c>
      <c r="X33" s="60"/>
      <c r="Y33" s="60">
        <f t="shared" si="11"/>
        <v>0</v>
      </c>
      <c r="Z33" s="61">
        <v>2892</v>
      </c>
      <c r="AA33" s="61">
        <v>550</v>
      </c>
      <c r="AB33" s="61">
        <f t="shared" si="12"/>
        <v>-2342</v>
      </c>
      <c r="AC33" s="61">
        <v>90</v>
      </c>
      <c r="AD33" s="61"/>
      <c r="AE33" s="61">
        <f t="shared" si="13"/>
        <v>-90</v>
      </c>
      <c r="AF33" s="61">
        <v>185</v>
      </c>
      <c r="AG33" s="61"/>
      <c r="AH33" s="61">
        <f t="shared" si="14"/>
        <v>-185</v>
      </c>
      <c r="AI33" s="61">
        <v>23</v>
      </c>
      <c r="AJ33" s="61">
        <f t="shared" si="15"/>
        <v>0</v>
      </c>
      <c r="AK33" s="61">
        <f t="shared" si="16"/>
        <v>-23</v>
      </c>
      <c r="AL33" s="61"/>
      <c r="AM33" s="61"/>
      <c r="AN33" s="61"/>
      <c r="AO33" s="61"/>
      <c r="AP33" s="61"/>
      <c r="AQ33" s="61">
        <v>1730</v>
      </c>
      <c r="AR33" s="61"/>
      <c r="AS33" s="61">
        <f t="shared" si="17"/>
        <v>-1730</v>
      </c>
      <c r="AT33" s="61">
        <v>1662</v>
      </c>
      <c r="AU33" s="61"/>
      <c r="AV33" s="61">
        <f t="shared" si="18"/>
        <v>-1662</v>
      </c>
      <c r="AW33" s="61">
        <v>0</v>
      </c>
      <c r="AX33" s="61"/>
      <c r="AY33" s="61">
        <f t="shared" si="19"/>
        <v>0</v>
      </c>
      <c r="AZ33" s="61">
        <v>250</v>
      </c>
      <c r="BA33" s="61"/>
      <c r="BB33" s="61">
        <f t="shared" si="20"/>
        <v>-250</v>
      </c>
      <c r="BC33" s="62">
        <v>12426</v>
      </c>
      <c r="BD33" s="66" t="s">
        <v>59</v>
      </c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</row>
    <row r="34" spans="1:69" s="64" customFormat="1" ht="12.75">
      <c r="A34" s="111" t="s">
        <v>90</v>
      </c>
      <c r="B34" s="60">
        <f t="shared" si="0"/>
        <v>4015.5</v>
      </c>
      <c r="C34" s="60">
        <f t="shared" si="1"/>
        <v>408</v>
      </c>
      <c r="D34" s="60">
        <f t="shared" si="2"/>
        <v>-3607.5</v>
      </c>
      <c r="E34" s="60">
        <f t="shared" si="3"/>
        <v>1960.5</v>
      </c>
      <c r="F34" s="60">
        <f t="shared" si="4"/>
        <v>204</v>
      </c>
      <c r="G34" s="60">
        <f t="shared" si="5"/>
        <v>-1756.5</v>
      </c>
      <c r="H34" s="60">
        <v>150.5</v>
      </c>
      <c r="I34" s="60"/>
      <c r="J34" s="60">
        <f t="shared" si="6"/>
        <v>-150.5</v>
      </c>
      <c r="K34" s="60">
        <v>1321</v>
      </c>
      <c r="L34" s="60">
        <v>68</v>
      </c>
      <c r="M34" s="60">
        <f t="shared" si="7"/>
        <v>-1253</v>
      </c>
      <c r="N34" s="60">
        <v>351</v>
      </c>
      <c r="O34" s="60">
        <v>78</v>
      </c>
      <c r="P34" s="60">
        <f t="shared" si="8"/>
        <v>-273</v>
      </c>
      <c r="Q34" s="60">
        <v>138</v>
      </c>
      <c r="R34" s="60">
        <v>58</v>
      </c>
      <c r="S34" s="60">
        <f t="shared" si="9"/>
        <v>-80</v>
      </c>
      <c r="T34" s="60"/>
      <c r="U34" s="60"/>
      <c r="V34" s="60">
        <f t="shared" si="10"/>
        <v>0</v>
      </c>
      <c r="W34" s="60"/>
      <c r="X34" s="60"/>
      <c r="Y34" s="60">
        <f t="shared" si="11"/>
        <v>0</v>
      </c>
      <c r="Z34" s="61">
        <v>0</v>
      </c>
      <c r="AA34" s="61"/>
      <c r="AB34" s="61">
        <f t="shared" si="12"/>
        <v>0</v>
      </c>
      <c r="AC34" s="61"/>
      <c r="AD34" s="61"/>
      <c r="AE34" s="61">
        <f t="shared" si="13"/>
        <v>0</v>
      </c>
      <c r="AF34" s="61">
        <v>248</v>
      </c>
      <c r="AG34" s="61"/>
      <c r="AH34" s="61">
        <f t="shared" si="14"/>
        <v>-248</v>
      </c>
      <c r="AI34" s="61">
        <v>816</v>
      </c>
      <c r="AJ34" s="61">
        <f t="shared" si="15"/>
        <v>154</v>
      </c>
      <c r="AK34" s="61">
        <f t="shared" si="16"/>
        <v>-662</v>
      </c>
      <c r="AL34" s="61">
        <v>15</v>
      </c>
      <c r="AM34" s="61">
        <v>26</v>
      </c>
      <c r="AN34" s="61">
        <v>13</v>
      </c>
      <c r="AO34" s="61">
        <v>24</v>
      </c>
      <c r="AP34" s="61">
        <v>76</v>
      </c>
      <c r="AQ34" s="61">
        <v>260</v>
      </c>
      <c r="AR34" s="61"/>
      <c r="AS34" s="61">
        <f t="shared" si="17"/>
        <v>-260</v>
      </c>
      <c r="AT34" s="61">
        <v>501</v>
      </c>
      <c r="AU34" s="61">
        <v>50</v>
      </c>
      <c r="AV34" s="61">
        <f t="shared" si="18"/>
        <v>-451</v>
      </c>
      <c r="AW34" s="61">
        <v>230</v>
      </c>
      <c r="AX34" s="61"/>
      <c r="AY34" s="61">
        <f t="shared" si="19"/>
        <v>-230</v>
      </c>
      <c r="AZ34" s="61">
        <v>0</v>
      </c>
      <c r="BA34" s="61"/>
      <c r="BB34" s="61">
        <f t="shared" si="20"/>
        <v>0</v>
      </c>
      <c r="BC34" s="62">
        <v>1825</v>
      </c>
      <c r="BD34" s="66" t="s">
        <v>60</v>
      </c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</row>
    <row r="35" spans="1:69" s="64" customFormat="1" ht="12.75">
      <c r="A35" s="111" t="s">
        <v>61</v>
      </c>
      <c r="B35" s="60">
        <f t="shared" si="0"/>
        <v>197</v>
      </c>
      <c r="C35" s="60">
        <f t="shared" si="1"/>
        <v>0</v>
      </c>
      <c r="D35" s="60">
        <f t="shared" si="2"/>
        <v>-197</v>
      </c>
      <c r="E35" s="60">
        <f t="shared" si="3"/>
        <v>79.5</v>
      </c>
      <c r="F35" s="60">
        <f t="shared" si="4"/>
        <v>0</v>
      </c>
      <c r="G35" s="60">
        <f t="shared" si="5"/>
        <v>-79.5</v>
      </c>
      <c r="H35" s="60">
        <v>1</v>
      </c>
      <c r="I35" s="60"/>
      <c r="J35" s="60">
        <f t="shared" si="6"/>
        <v>-1</v>
      </c>
      <c r="K35" s="60">
        <v>52.5</v>
      </c>
      <c r="L35" s="60"/>
      <c r="M35" s="60">
        <f t="shared" si="7"/>
        <v>-52.5</v>
      </c>
      <c r="N35" s="60">
        <v>26</v>
      </c>
      <c r="O35" s="60"/>
      <c r="P35" s="60">
        <f t="shared" si="8"/>
        <v>-26</v>
      </c>
      <c r="Q35" s="60">
        <v>0</v>
      </c>
      <c r="R35" s="60"/>
      <c r="S35" s="60">
        <f t="shared" si="9"/>
        <v>0</v>
      </c>
      <c r="T35" s="60">
        <v>0</v>
      </c>
      <c r="U35" s="60"/>
      <c r="V35" s="60">
        <f t="shared" si="10"/>
        <v>0</v>
      </c>
      <c r="W35" s="60"/>
      <c r="X35" s="60"/>
      <c r="Y35" s="60">
        <f t="shared" si="11"/>
        <v>0</v>
      </c>
      <c r="Z35" s="61"/>
      <c r="AA35" s="61"/>
      <c r="AB35" s="61">
        <f t="shared" si="12"/>
        <v>0</v>
      </c>
      <c r="AC35" s="61"/>
      <c r="AD35" s="61"/>
      <c r="AE35" s="61">
        <f t="shared" si="13"/>
        <v>0</v>
      </c>
      <c r="AF35" s="61"/>
      <c r="AG35" s="61"/>
      <c r="AH35" s="61">
        <f t="shared" si="14"/>
        <v>0</v>
      </c>
      <c r="AI35" s="61">
        <v>0</v>
      </c>
      <c r="AJ35" s="61">
        <f t="shared" si="15"/>
        <v>0</v>
      </c>
      <c r="AK35" s="61">
        <f t="shared" si="16"/>
        <v>0</v>
      </c>
      <c r="AL35" s="61"/>
      <c r="AM35" s="61"/>
      <c r="AN35" s="61"/>
      <c r="AO35" s="61"/>
      <c r="AP35" s="61"/>
      <c r="AQ35" s="61">
        <v>0</v>
      </c>
      <c r="AR35" s="61"/>
      <c r="AS35" s="61">
        <f t="shared" si="17"/>
        <v>0</v>
      </c>
      <c r="AT35" s="61">
        <v>117.5</v>
      </c>
      <c r="AU35" s="61"/>
      <c r="AV35" s="61">
        <f t="shared" si="18"/>
        <v>-117.5</v>
      </c>
      <c r="AW35" s="61"/>
      <c r="AX35" s="61"/>
      <c r="AY35" s="61">
        <f t="shared" si="19"/>
        <v>0</v>
      </c>
      <c r="AZ35" s="61"/>
      <c r="BA35" s="61"/>
      <c r="BB35" s="61">
        <f t="shared" si="20"/>
        <v>0</v>
      </c>
      <c r="BC35" s="62">
        <v>392</v>
      </c>
      <c r="BD35" s="66" t="s">
        <v>61</v>
      </c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</row>
    <row r="36" spans="1:69" s="64" customFormat="1" ht="12.75">
      <c r="A36" s="112" t="s">
        <v>62</v>
      </c>
      <c r="B36" s="60">
        <f t="shared" si="0"/>
        <v>12105</v>
      </c>
      <c r="C36" s="189">
        <f t="shared" si="1"/>
        <v>2586</v>
      </c>
      <c r="D36" s="60">
        <f t="shared" si="2"/>
        <v>-9519</v>
      </c>
      <c r="E36" s="60">
        <f t="shared" si="3"/>
        <v>4625</v>
      </c>
      <c r="F36" s="60">
        <f t="shared" si="4"/>
        <v>2109</v>
      </c>
      <c r="G36" s="60">
        <f t="shared" si="5"/>
        <v>-2516</v>
      </c>
      <c r="H36" s="60">
        <v>275</v>
      </c>
      <c r="I36" s="60">
        <v>120</v>
      </c>
      <c r="J36" s="60">
        <f t="shared" si="6"/>
        <v>-155</v>
      </c>
      <c r="K36" s="60">
        <v>3526</v>
      </c>
      <c r="L36" s="60">
        <v>1619</v>
      </c>
      <c r="M36" s="60">
        <f t="shared" si="7"/>
        <v>-1907</v>
      </c>
      <c r="N36" s="60">
        <v>492</v>
      </c>
      <c r="O36" s="60">
        <v>370</v>
      </c>
      <c r="P36" s="60">
        <f t="shared" si="8"/>
        <v>-122</v>
      </c>
      <c r="Q36" s="60">
        <v>332</v>
      </c>
      <c r="R36" s="60"/>
      <c r="S36" s="60">
        <f t="shared" si="9"/>
        <v>-332</v>
      </c>
      <c r="T36" s="60"/>
      <c r="U36" s="60"/>
      <c r="V36" s="60">
        <f t="shared" si="10"/>
        <v>0</v>
      </c>
      <c r="W36" s="60"/>
      <c r="X36" s="60"/>
      <c r="Y36" s="60">
        <f t="shared" si="11"/>
        <v>0</v>
      </c>
      <c r="Z36" s="61">
        <v>481</v>
      </c>
      <c r="AA36" s="61"/>
      <c r="AB36" s="61">
        <f t="shared" si="12"/>
        <v>-481</v>
      </c>
      <c r="AC36" s="61">
        <v>34</v>
      </c>
      <c r="AD36" s="61"/>
      <c r="AE36" s="61">
        <f t="shared" si="13"/>
        <v>-34</v>
      </c>
      <c r="AF36" s="61">
        <v>714</v>
      </c>
      <c r="AG36" s="61">
        <v>40</v>
      </c>
      <c r="AH36" s="61">
        <f t="shared" si="14"/>
        <v>-674</v>
      </c>
      <c r="AI36" s="61">
        <v>253</v>
      </c>
      <c r="AJ36" s="61">
        <f t="shared" si="15"/>
        <v>80</v>
      </c>
      <c r="AK36" s="61">
        <f t="shared" si="16"/>
        <v>-173</v>
      </c>
      <c r="AL36" s="61"/>
      <c r="AM36" s="61">
        <v>40</v>
      </c>
      <c r="AN36" s="61"/>
      <c r="AO36" s="61">
        <v>40</v>
      </c>
      <c r="AP36" s="61"/>
      <c r="AQ36" s="61">
        <v>3193</v>
      </c>
      <c r="AR36" s="61"/>
      <c r="AS36" s="61">
        <f t="shared" si="17"/>
        <v>-3193</v>
      </c>
      <c r="AT36" s="61">
        <v>2322</v>
      </c>
      <c r="AU36" s="61">
        <v>357</v>
      </c>
      <c r="AV36" s="61">
        <f t="shared" si="18"/>
        <v>-1965</v>
      </c>
      <c r="AW36" s="61"/>
      <c r="AX36" s="61"/>
      <c r="AY36" s="61">
        <f t="shared" si="19"/>
        <v>0</v>
      </c>
      <c r="AZ36" s="61">
        <v>483</v>
      </c>
      <c r="BA36" s="61"/>
      <c r="BB36" s="61">
        <f t="shared" si="20"/>
        <v>-483</v>
      </c>
      <c r="BC36" s="62">
        <v>8950</v>
      </c>
      <c r="BD36" s="66" t="s">
        <v>62</v>
      </c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69" s="64" customFormat="1" ht="12.75">
      <c r="A37" s="112" t="s">
        <v>63</v>
      </c>
      <c r="B37" s="60">
        <f t="shared" si="0"/>
        <v>1913</v>
      </c>
      <c r="C37" s="60">
        <f t="shared" si="1"/>
        <v>0</v>
      </c>
      <c r="D37" s="60">
        <f t="shared" si="2"/>
        <v>-1913</v>
      </c>
      <c r="E37" s="60">
        <f t="shared" si="3"/>
        <v>432</v>
      </c>
      <c r="F37" s="60">
        <f t="shared" si="4"/>
        <v>0</v>
      </c>
      <c r="G37" s="60">
        <f t="shared" si="5"/>
        <v>-432</v>
      </c>
      <c r="H37" s="60">
        <v>0</v>
      </c>
      <c r="I37" s="60"/>
      <c r="J37" s="60">
        <f t="shared" si="6"/>
        <v>0</v>
      </c>
      <c r="K37" s="60">
        <v>332</v>
      </c>
      <c r="L37" s="60"/>
      <c r="M37" s="60">
        <f t="shared" si="7"/>
        <v>-332</v>
      </c>
      <c r="N37" s="60">
        <v>100</v>
      </c>
      <c r="O37" s="60"/>
      <c r="P37" s="60">
        <f t="shared" si="8"/>
        <v>-100</v>
      </c>
      <c r="Q37" s="60">
        <v>0</v>
      </c>
      <c r="R37" s="60"/>
      <c r="S37" s="60">
        <f t="shared" si="9"/>
        <v>0</v>
      </c>
      <c r="T37" s="60">
        <v>0</v>
      </c>
      <c r="U37" s="60"/>
      <c r="V37" s="60">
        <f t="shared" si="10"/>
        <v>0</v>
      </c>
      <c r="W37" s="60"/>
      <c r="X37" s="60"/>
      <c r="Y37" s="60">
        <f t="shared" si="11"/>
        <v>0</v>
      </c>
      <c r="Z37" s="61">
        <v>300</v>
      </c>
      <c r="AA37" s="61"/>
      <c r="AB37" s="61">
        <f t="shared" si="12"/>
        <v>-300</v>
      </c>
      <c r="AC37" s="61">
        <v>0</v>
      </c>
      <c r="AD37" s="61"/>
      <c r="AE37" s="61">
        <f t="shared" si="13"/>
        <v>0</v>
      </c>
      <c r="AF37" s="61">
        <v>256</v>
      </c>
      <c r="AG37" s="61"/>
      <c r="AH37" s="61">
        <f t="shared" si="14"/>
        <v>-256</v>
      </c>
      <c r="AI37" s="61">
        <v>75</v>
      </c>
      <c r="AJ37" s="61">
        <f t="shared" si="15"/>
        <v>0</v>
      </c>
      <c r="AK37" s="61">
        <f t="shared" si="16"/>
        <v>-75</v>
      </c>
      <c r="AL37" s="61"/>
      <c r="AM37" s="61"/>
      <c r="AN37" s="61"/>
      <c r="AO37" s="61"/>
      <c r="AP37" s="61"/>
      <c r="AQ37" s="61">
        <v>50</v>
      </c>
      <c r="AR37" s="61"/>
      <c r="AS37" s="61">
        <f t="shared" si="17"/>
        <v>-50</v>
      </c>
      <c r="AT37" s="61">
        <v>650</v>
      </c>
      <c r="AU37" s="61"/>
      <c r="AV37" s="61">
        <f t="shared" si="18"/>
        <v>-650</v>
      </c>
      <c r="AW37" s="61">
        <v>0</v>
      </c>
      <c r="AX37" s="61"/>
      <c r="AY37" s="61">
        <f t="shared" si="19"/>
        <v>0</v>
      </c>
      <c r="AZ37" s="61">
        <v>150</v>
      </c>
      <c r="BA37" s="61"/>
      <c r="BB37" s="61">
        <f t="shared" si="20"/>
        <v>-150</v>
      </c>
      <c r="BC37" s="62">
        <v>1620</v>
      </c>
      <c r="BD37" s="66" t="s">
        <v>63</v>
      </c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69" s="64" customFormat="1" ht="12.75">
      <c r="A38" s="111" t="s">
        <v>64</v>
      </c>
      <c r="B38" s="60">
        <f t="shared" si="0"/>
        <v>1170</v>
      </c>
      <c r="C38" s="60">
        <f t="shared" si="1"/>
        <v>70</v>
      </c>
      <c r="D38" s="60">
        <f t="shared" si="2"/>
        <v>-1100</v>
      </c>
      <c r="E38" s="60">
        <f t="shared" si="3"/>
        <v>0</v>
      </c>
      <c r="F38" s="60">
        <f t="shared" si="4"/>
        <v>0</v>
      </c>
      <c r="G38" s="60">
        <f t="shared" si="5"/>
        <v>0</v>
      </c>
      <c r="H38" s="60">
        <v>0</v>
      </c>
      <c r="I38" s="60"/>
      <c r="J38" s="60">
        <f t="shared" si="6"/>
        <v>0</v>
      </c>
      <c r="K38" s="60">
        <v>0</v>
      </c>
      <c r="L38" s="60"/>
      <c r="M38" s="60">
        <f t="shared" si="7"/>
        <v>0</v>
      </c>
      <c r="N38" s="60">
        <v>0</v>
      </c>
      <c r="O38" s="60"/>
      <c r="P38" s="60">
        <f t="shared" si="8"/>
        <v>0</v>
      </c>
      <c r="Q38" s="60">
        <v>0</v>
      </c>
      <c r="R38" s="60"/>
      <c r="S38" s="60">
        <f t="shared" si="9"/>
        <v>0</v>
      </c>
      <c r="T38" s="60">
        <v>0</v>
      </c>
      <c r="U38" s="60"/>
      <c r="V38" s="60">
        <f t="shared" si="10"/>
        <v>0</v>
      </c>
      <c r="W38" s="60"/>
      <c r="X38" s="60"/>
      <c r="Y38" s="60">
        <f t="shared" si="11"/>
        <v>0</v>
      </c>
      <c r="Z38" s="61">
        <v>0</v>
      </c>
      <c r="AA38" s="61"/>
      <c r="AB38" s="61">
        <f t="shared" si="12"/>
        <v>0</v>
      </c>
      <c r="AC38" s="61">
        <v>80</v>
      </c>
      <c r="AD38" s="61"/>
      <c r="AE38" s="61">
        <f t="shared" si="13"/>
        <v>-80</v>
      </c>
      <c r="AF38" s="61">
        <v>0</v>
      </c>
      <c r="AG38" s="61"/>
      <c r="AH38" s="61">
        <f t="shared" si="14"/>
        <v>0</v>
      </c>
      <c r="AI38" s="61">
        <v>0</v>
      </c>
      <c r="AJ38" s="61">
        <f t="shared" si="15"/>
        <v>0</v>
      </c>
      <c r="AK38" s="61">
        <f t="shared" si="16"/>
        <v>0</v>
      </c>
      <c r="AL38" s="61"/>
      <c r="AM38" s="61"/>
      <c r="AN38" s="61"/>
      <c r="AO38" s="61"/>
      <c r="AP38" s="61"/>
      <c r="AQ38" s="61">
        <v>200</v>
      </c>
      <c r="AR38" s="61"/>
      <c r="AS38" s="61">
        <f t="shared" si="17"/>
        <v>-200</v>
      </c>
      <c r="AT38" s="61">
        <v>890</v>
      </c>
      <c r="AU38" s="61">
        <v>70</v>
      </c>
      <c r="AV38" s="61">
        <f t="shared" si="18"/>
        <v>-820</v>
      </c>
      <c r="AW38" s="61"/>
      <c r="AX38" s="61"/>
      <c r="AY38" s="61">
        <f t="shared" si="19"/>
        <v>0</v>
      </c>
      <c r="AZ38" s="61">
        <v>0</v>
      </c>
      <c r="BA38" s="61"/>
      <c r="BB38" s="61">
        <f t="shared" si="20"/>
        <v>0</v>
      </c>
      <c r="BC38" s="62">
        <v>400</v>
      </c>
      <c r="BD38" s="66" t="s">
        <v>64</v>
      </c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1:69" s="64" customFormat="1" ht="12.75">
      <c r="A39" s="111" t="s">
        <v>65</v>
      </c>
      <c r="B39" s="60">
        <f t="shared" si="0"/>
        <v>2875</v>
      </c>
      <c r="C39" s="60">
        <f t="shared" si="1"/>
        <v>62</v>
      </c>
      <c r="D39" s="60">
        <f t="shared" si="2"/>
        <v>-2813</v>
      </c>
      <c r="E39" s="60">
        <f t="shared" si="3"/>
        <v>673</v>
      </c>
      <c r="F39" s="60">
        <f t="shared" si="4"/>
        <v>0</v>
      </c>
      <c r="G39" s="60">
        <f t="shared" si="5"/>
        <v>-673</v>
      </c>
      <c r="H39" s="60">
        <v>475</v>
      </c>
      <c r="I39" s="60"/>
      <c r="J39" s="60">
        <f t="shared" si="6"/>
        <v>-475</v>
      </c>
      <c r="K39" s="60">
        <v>0</v>
      </c>
      <c r="L39" s="60"/>
      <c r="M39" s="60">
        <f t="shared" si="7"/>
        <v>0</v>
      </c>
      <c r="N39" s="60">
        <v>148</v>
      </c>
      <c r="O39" s="60"/>
      <c r="P39" s="60">
        <f t="shared" si="8"/>
        <v>-148</v>
      </c>
      <c r="Q39" s="60">
        <v>50</v>
      </c>
      <c r="R39" s="60"/>
      <c r="S39" s="60">
        <f t="shared" si="9"/>
        <v>-50</v>
      </c>
      <c r="T39" s="60">
        <v>0</v>
      </c>
      <c r="U39" s="60"/>
      <c r="V39" s="60">
        <f t="shared" si="10"/>
        <v>0</v>
      </c>
      <c r="W39" s="60"/>
      <c r="X39" s="60"/>
      <c r="Y39" s="60">
        <f t="shared" si="11"/>
        <v>0</v>
      </c>
      <c r="Z39" s="61">
        <v>100</v>
      </c>
      <c r="AA39" s="61"/>
      <c r="AB39" s="61">
        <f t="shared" si="12"/>
        <v>-100</v>
      </c>
      <c r="AC39" s="61">
        <v>0</v>
      </c>
      <c r="AD39" s="61"/>
      <c r="AE39" s="61">
        <f t="shared" si="13"/>
        <v>0</v>
      </c>
      <c r="AF39" s="61">
        <v>215</v>
      </c>
      <c r="AG39" s="61"/>
      <c r="AH39" s="61">
        <f t="shared" si="14"/>
        <v>-215</v>
      </c>
      <c r="AI39" s="61">
        <v>7</v>
      </c>
      <c r="AJ39" s="61">
        <f t="shared" si="15"/>
        <v>0</v>
      </c>
      <c r="AK39" s="61">
        <f t="shared" si="16"/>
        <v>-7</v>
      </c>
      <c r="AL39" s="61"/>
      <c r="AM39" s="61"/>
      <c r="AN39" s="61"/>
      <c r="AO39" s="61"/>
      <c r="AP39" s="61"/>
      <c r="AQ39" s="61">
        <v>1180</v>
      </c>
      <c r="AR39" s="61"/>
      <c r="AS39" s="61">
        <f t="shared" si="17"/>
        <v>-1180</v>
      </c>
      <c r="AT39" s="61">
        <v>500</v>
      </c>
      <c r="AU39" s="61">
        <v>62</v>
      </c>
      <c r="AV39" s="61">
        <f t="shared" si="18"/>
        <v>-438</v>
      </c>
      <c r="AW39" s="61"/>
      <c r="AX39" s="61"/>
      <c r="AY39" s="61">
        <f t="shared" si="19"/>
        <v>0</v>
      </c>
      <c r="AZ39" s="61">
        <v>200</v>
      </c>
      <c r="BA39" s="61"/>
      <c r="BB39" s="61">
        <f t="shared" si="20"/>
        <v>-200</v>
      </c>
      <c r="BC39" s="62">
        <v>2170</v>
      </c>
      <c r="BD39" s="66" t="s">
        <v>65</v>
      </c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69" s="64" customFormat="1" ht="12.75">
      <c r="A40" s="111" t="s">
        <v>66</v>
      </c>
      <c r="B40" s="60">
        <f t="shared" si="0"/>
        <v>3565.1000000000004</v>
      </c>
      <c r="C40" s="60">
        <f t="shared" si="1"/>
        <v>217</v>
      </c>
      <c r="D40" s="60">
        <f t="shared" si="2"/>
        <v>-3348.1000000000004</v>
      </c>
      <c r="E40" s="60">
        <f t="shared" si="3"/>
        <v>2106</v>
      </c>
      <c r="F40" s="60">
        <f t="shared" si="4"/>
        <v>217</v>
      </c>
      <c r="G40" s="60">
        <f t="shared" si="5"/>
        <v>-1889</v>
      </c>
      <c r="H40" s="60">
        <v>526</v>
      </c>
      <c r="I40" s="60">
        <v>30</v>
      </c>
      <c r="J40" s="60">
        <f t="shared" si="6"/>
        <v>-496</v>
      </c>
      <c r="K40" s="60">
        <v>450</v>
      </c>
      <c r="L40" s="60"/>
      <c r="M40" s="60">
        <f t="shared" si="7"/>
        <v>-450</v>
      </c>
      <c r="N40" s="60">
        <v>1130</v>
      </c>
      <c r="O40" s="60">
        <v>187</v>
      </c>
      <c r="P40" s="60">
        <f t="shared" si="8"/>
        <v>-943</v>
      </c>
      <c r="Q40" s="60"/>
      <c r="R40" s="60"/>
      <c r="S40" s="60">
        <f t="shared" si="9"/>
        <v>0</v>
      </c>
      <c r="T40" s="60"/>
      <c r="U40" s="60"/>
      <c r="V40" s="60">
        <f t="shared" si="10"/>
        <v>0</v>
      </c>
      <c r="W40" s="60"/>
      <c r="X40" s="60"/>
      <c r="Y40" s="60">
        <f t="shared" si="11"/>
        <v>0</v>
      </c>
      <c r="Z40" s="61"/>
      <c r="AA40" s="61"/>
      <c r="AB40" s="61">
        <f t="shared" si="12"/>
        <v>0</v>
      </c>
      <c r="AC40" s="61"/>
      <c r="AD40" s="61"/>
      <c r="AE40" s="61">
        <f t="shared" si="13"/>
        <v>0</v>
      </c>
      <c r="AF40" s="61">
        <v>7.3</v>
      </c>
      <c r="AG40" s="61"/>
      <c r="AH40" s="61">
        <f t="shared" si="14"/>
        <v>-7.3</v>
      </c>
      <c r="AI40" s="61">
        <v>4.8</v>
      </c>
      <c r="AJ40" s="61">
        <f t="shared" si="15"/>
        <v>0</v>
      </c>
      <c r="AK40" s="61">
        <f t="shared" si="16"/>
        <v>-4.8</v>
      </c>
      <c r="AL40" s="61"/>
      <c r="AM40" s="61"/>
      <c r="AN40" s="61"/>
      <c r="AO40" s="61"/>
      <c r="AP40" s="61"/>
      <c r="AQ40" s="61">
        <v>0</v>
      </c>
      <c r="AR40" s="61"/>
      <c r="AS40" s="61">
        <f t="shared" si="17"/>
        <v>0</v>
      </c>
      <c r="AT40" s="61">
        <v>843</v>
      </c>
      <c r="AU40" s="61"/>
      <c r="AV40" s="61">
        <f t="shared" si="18"/>
        <v>-843</v>
      </c>
      <c r="AW40" s="61">
        <v>34</v>
      </c>
      <c r="AX40" s="61"/>
      <c r="AY40" s="61">
        <f t="shared" si="19"/>
        <v>-34</v>
      </c>
      <c r="AZ40" s="61">
        <v>570</v>
      </c>
      <c r="BA40" s="61"/>
      <c r="BB40" s="61">
        <f t="shared" si="20"/>
        <v>-570</v>
      </c>
      <c r="BC40" s="62">
        <v>2326</v>
      </c>
      <c r="BD40" s="66" t="s">
        <v>66</v>
      </c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69" s="64" customFormat="1" ht="13.5" thickBot="1">
      <c r="A41" s="113" t="s">
        <v>67</v>
      </c>
      <c r="B41" s="68">
        <f t="shared" si="0"/>
        <v>1150</v>
      </c>
      <c r="C41" s="68">
        <f t="shared" si="1"/>
        <v>0</v>
      </c>
      <c r="D41" s="68">
        <f t="shared" si="2"/>
        <v>-1150</v>
      </c>
      <c r="E41" s="68">
        <f t="shared" si="3"/>
        <v>160</v>
      </c>
      <c r="F41" s="68">
        <f t="shared" si="4"/>
        <v>0</v>
      </c>
      <c r="G41" s="68">
        <f t="shared" si="5"/>
        <v>-160</v>
      </c>
      <c r="H41" s="68">
        <v>60</v>
      </c>
      <c r="I41" s="68"/>
      <c r="J41" s="68">
        <f t="shared" si="6"/>
        <v>-60</v>
      </c>
      <c r="K41" s="68">
        <v>0</v>
      </c>
      <c r="L41" s="68"/>
      <c r="M41" s="68">
        <f t="shared" si="7"/>
        <v>0</v>
      </c>
      <c r="N41" s="68">
        <v>100</v>
      </c>
      <c r="O41" s="68"/>
      <c r="P41" s="68">
        <f t="shared" si="8"/>
        <v>-100</v>
      </c>
      <c r="Q41" s="68"/>
      <c r="R41" s="68"/>
      <c r="S41" s="68">
        <f t="shared" si="9"/>
        <v>0</v>
      </c>
      <c r="T41" s="68"/>
      <c r="U41" s="68"/>
      <c r="V41" s="68">
        <f t="shared" si="10"/>
        <v>0</v>
      </c>
      <c r="W41" s="68"/>
      <c r="X41" s="68"/>
      <c r="Y41" s="68">
        <f t="shared" si="11"/>
        <v>0</v>
      </c>
      <c r="Z41" s="70"/>
      <c r="AA41" s="70"/>
      <c r="AB41" s="70">
        <f t="shared" si="12"/>
        <v>0</v>
      </c>
      <c r="AC41" s="70">
        <v>200</v>
      </c>
      <c r="AD41" s="70"/>
      <c r="AE41" s="70">
        <f t="shared" si="13"/>
        <v>-200</v>
      </c>
      <c r="AF41" s="70"/>
      <c r="AG41" s="70"/>
      <c r="AH41" s="70">
        <f t="shared" si="14"/>
        <v>0</v>
      </c>
      <c r="AI41" s="70">
        <v>0</v>
      </c>
      <c r="AJ41" s="70">
        <f t="shared" si="15"/>
        <v>0</v>
      </c>
      <c r="AK41" s="70">
        <f t="shared" si="16"/>
        <v>0</v>
      </c>
      <c r="AL41" s="70"/>
      <c r="AM41" s="70"/>
      <c r="AN41" s="70"/>
      <c r="AO41" s="70"/>
      <c r="AP41" s="70"/>
      <c r="AQ41" s="70">
        <v>372</v>
      </c>
      <c r="AR41" s="70"/>
      <c r="AS41" s="70">
        <f t="shared" si="17"/>
        <v>-372</v>
      </c>
      <c r="AT41" s="70">
        <v>418</v>
      </c>
      <c r="AU41" s="70"/>
      <c r="AV41" s="70">
        <f t="shared" si="18"/>
        <v>-418</v>
      </c>
      <c r="AW41" s="70"/>
      <c r="AX41" s="70"/>
      <c r="AY41" s="70">
        <f t="shared" si="19"/>
        <v>0</v>
      </c>
      <c r="AZ41" s="70"/>
      <c r="BA41" s="70"/>
      <c r="BB41" s="70">
        <f t="shared" si="20"/>
        <v>0</v>
      </c>
      <c r="BC41" s="71">
        <v>920</v>
      </c>
      <c r="BD41" s="69" t="s">
        <v>67</v>
      </c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</row>
    <row r="42" spans="1:69" ht="13.5" thickBot="1">
      <c r="A42" s="90" t="s">
        <v>68</v>
      </c>
      <c r="B42" s="80">
        <f t="shared" si="0"/>
        <v>180863.2</v>
      </c>
      <c r="C42" s="80">
        <f t="shared" si="1"/>
        <v>21263</v>
      </c>
      <c r="D42" s="81">
        <f t="shared" si="2"/>
        <v>-159600.2</v>
      </c>
      <c r="E42" s="80">
        <f t="shared" si="3"/>
        <v>59022</v>
      </c>
      <c r="F42" s="80">
        <f t="shared" si="4"/>
        <v>13354</v>
      </c>
      <c r="G42" s="81">
        <f t="shared" si="5"/>
        <v>-45668</v>
      </c>
      <c r="H42" s="80">
        <f>SUM(H8:H41)</f>
        <v>5035.5</v>
      </c>
      <c r="I42" s="80">
        <f>SUM(I8:I41)</f>
        <v>688</v>
      </c>
      <c r="J42" s="81">
        <f t="shared" si="6"/>
        <v>-4347.5</v>
      </c>
      <c r="K42" s="80">
        <f>SUM(K8:K41)</f>
        <v>38595.5</v>
      </c>
      <c r="L42" s="80">
        <f>SUM(L8:L41)</f>
        <v>9207</v>
      </c>
      <c r="M42" s="81">
        <f t="shared" si="7"/>
        <v>-29388.5</v>
      </c>
      <c r="N42" s="80">
        <f>SUM(N8:N41)</f>
        <v>12385</v>
      </c>
      <c r="O42" s="80">
        <f>SUM(O8:O41)</f>
        <v>3004</v>
      </c>
      <c r="P42" s="81">
        <f t="shared" si="8"/>
        <v>-9381</v>
      </c>
      <c r="Q42" s="80">
        <f>SUM(Q8:Q41)</f>
        <v>1475</v>
      </c>
      <c r="R42" s="80">
        <f>SUM(R8:R41)</f>
        <v>355</v>
      </c>
      <c r="S42" s="81">
        <f t="shared" si="9"/>
        <v>-1120</v>
      </c>
      <c r="T42" s="82">
        <f>SUM(T8:T41)</f>
        <v>1471</v>
      </c>
      <c r="U42" s="82">
        <f>SUM(U8:U41)</f>
        <v>100</v>
      </c>
      <c r="V42" s="81">
        <f t="shared" si="10"/>
        <v>-1371</v>
      </c>
      <c r="W42" s="82">
        <f>SUM(W8:W41)</f>
        <v>60</v>
      </c>
      <c r="X42" s="82">
        <f>SUM(X8:X41)</f>
        <v>0</v>
      </c>
      <c r="Y42" s="81">
        <f t="shared" si="11"/>
        <v>-60</v>
      </c>
      <c r="Z42" s="83">
        <f aca="true" t="shared" si="21" ref="Z42:AG42">SUM(Z8:Z41)</f>
        <v>17026</v>
      </c>
      <c r="AA42" s="83">
        <f t="shared" si="21"/>
        <v>3815</v>
      </c>
      <c r="AB42" s="84">
        <f t="shared" si="12"/>
        <v>-13211</v>
      </c>
      <c r="AC42" s="83">
        <f t="shared" si="21"/>
        <v>722</v>
      </c>
      <c r="AD42" s="83">
        <f t="shared" si="21"/>
        <v>100</v>
      </c>
      <c r="AE42" s="84">
        <f t="shared" si="13"/>
        <v>-622</v>
      </c>
      <c r="AF42" s="83">
        <f t="shared" si="21"/>
        <v>14390.9</v>
      </c>
      <c r="AG42" s="83">
        <f t="shared" si="21"/>
        <v>56</v>
      </c>
      <c r="AH42" s="84">
        <f t="shared" si="14"/>
        <v>-14334.9</v>
      </c>
      <c r="AI42" s="83">
        <v>7663.5</v>
      </c>
      <c r="AJ42" s="84">
        <f t="shared" si="15"/>
        <v>619</v>
      </c>
      <c r="AK42" s="84">
        <f t="shared" si="16"/>
        <v>-7044.5</v>
      </c>
      <c r="AL42" s="83">
        <f aca="true" t="shared" si="22" ref="AL42:AR42">SUM(AL8:AL41)</f>
        <v>15</v>
      </c>
      <c r="AM42" s="83">
        <f t="shared" si="22"/>
        <v>398</v>
      </c>
      <c r="AN42" s="83">
        <f t="shared" si="22"/>
        <v>18</v>
      </c>
      <c r="AO42" s="83">
        <f t="shared" si="22"/>
        <v>92</v>
      </c>
      <c r="AP42" s="83">
        <f t="shared" si="22"/>
        <v>96</v>
      </c>
      <c r="AQ42" s="83">
        <f t="shared" si="22"/>
        <v>35345</v>
      </c>
      <c r="AR42" s="83">
        <f t="shared" si="22"/>
        <v>250</v>
      </c>
      <c r="AS42" s="84">
        <f t="shared" si="17"/>
        <v>-35095</v>
      </c>
      <c r="AT42" s="83">
        <f>SUM(AT8:AT41)</f>
        <v>37747.8</v>
      </c>
      <c r="AU42" s="83">
        <f>SUM(AU8:AU41)</f>
        <v>2849</v>
      </c>
      <c r="AV42" s="84">
        <f t="shared" si="18"/>
        <v>-34898.8</v>
      </c>
      <c r="AW42" s="83">
        <f>SUM(AW8:AW41)</f>
        <v>998</v>
      </c>
      <c r="AX42" s="83">
        <f>SUM(AX8:AX41)</f>
        <v>0</v>
      </c>
      <c r="AY42" s="84">
        <f t="shared" si="19"/>
        <v>-998</v>
      </c>
      <c r="AZ42" s="83">
        <f>SUM(AZ8:AZ41)</f>
        <v>7948</v>
      </c>
      <c r="BA42" s="83">
        <f>SUM(BA8:BA41)</f>
        <v>220</v>
      </c>
      <c r="BB42" s="84">
        <f t="shared" si="20"/>
        <v>-7728</v>
      </c>
      <c r="BC42" s="57">
        <f>SUM(BC8:BC41)</f>
        <v>144949</v>
      </c>
      <c r="BD42" s="25"/>
      <c r="BE42" s="25"/>
      <c r="BF42" s="26"/>
      <c r="BG42" s="22"/>
      <c r="BH42" s="22"/>
      <c r="BI42" s="22"/>
      <c r="BJ42" s="22"/>
      <c r="BK42" s="10"/>
      <c r="BL42" s="10"/>
      <c r="BM42" s="10"/>
      <c r="BN42" s="10"/>
      <c r="BO42" s="10"/>
      <c r="BP42" s="10"/>
      <c r="BQ42" s="10"/>
    </row>
    <row r="43" spans="1:69" ht="13.5" thickBot="1">
      <c r="A43" s="90" t="s">
        <v>69</v>
      </c>
      <c r="B43" s="85">
        <f t="shared" si="0"/>
        <v>180.8997</v>
      </c>
      <c r="C43" s="85">
        <f t="shared" si="1"/>
        <v>21.263</v>
      </c>
      <c r="D43" s="86">
        <f t="shared" si="2"/>
        <v>-159.6367</v>
      </c>
      <c r="E43" s="88">
        <f t="shared" si="3"/>
        <v>59.022000000000006</v>
      </c>
      <c r="F43" s="85">
        <f t="shared" si="4"/>
        <v>13.354000000000001</v>
      </c>
      <c r="G43" s="86">
        <f>F43-E43</f>
        <v>-45.668000000000006</v>
      </c>
      <c r="H43" s="85">
        <f aca="true" t="shared" si="23" ref="H43:AX43">H42/1000</f>
        <v>5.0355</v>
      </c>
      <c r="I43" s="85">
        <f t="shared" si="23"/>
        <v>0.688</v>
      </c>
      <c r="J43" s="86">
        <f t="shared" si="6"/>
        <v>-4.3475</v>
      </c>
      <c r="K43" s="85">
        <f t="shared" si="23"/>
        <v>38.5955</v>
      </c>
      <c r="L43" s="85">
        <f t="shared" si="23"/>
        <v>9.207</v>
      </c>
      <c r="M43" s="86">
        <f t="shared" si="7"/>
        <v>-29.3885</v>
      </c>
      <c r="N43" s="85">
        <f>N42/1000</f>
        <v>12.385</v>
      </c>
      <c r="O43" s="85">
        <f>O42/1000</f>
        <v>3.004</v>
      </c>
      <c r="P43" s="86">
        <f t="shared" si="8"/>
        <v>-9.381</v>
      </c>
      <c r="Q43" s="85">
        <f t="shared" si="23"/>
        <v>1.475</v>
      </c>
      <c r="R43" s="85">
        <f t="shared" si="23"/>
        <v>0.355</v>
      </c>
      <c r="S43" s="86">
        <f t="shared" si="9"/>
        <v>-1.12</v>
      </c>
      <c r="T43" s="85">
        <f t="shared" si="23"/>
        <v>1.471</v>
      </c>
      <c r="U43" s="85">
        <f t="shared" si="23"/>
        <v>0.1</v>
      </c>
      <c r="V43" s="86">
        <f t="shared" si="10"/>
        <v>-1.371</v>
      </c>
      <c r="W43" s="85">
        <f>W42/1000</f>
        <v>0.06</v>
      </c>
      <c r="X43" s="85">
        <f>X42/1000</f>
        <v>0</v>
      </c>
      <c r="Y43" s="86">
        <f t="shared" si="11"/>
        <v>-0.06</v>
      </c>
      <c r="Z43" s="85">
        <f t="shared" si="23"/>
        <v>17.026</v>
      </c>
      <c r="AA43" s="85">
        <f t="shared" si="23"/>
        <v>3.815</v>
      </c>
      <c r="AB43" s="87">
        <f t="shared" si="12"/>
        <v>-13.211</v>
      </c>
      <c r="AC43" s="88">
        <f t="shared" si="23"/>
        <v>0.722</v>
      </c>
      <c r="AD43" s="85">
        <f t="shared" si="23"/>
        <v>0.1</v>
      </c>
      <c r="AE43" s="87">
        <f t="shared" si="13"/>
        <v>-0.622</v>
      </c>
      <c r="AF43" s="85">
        <f t="shared" si="23"/>
        <v>14.3909</v>
      </c>
      <c r="AG43" s="88">
        <f t="shared" si="23"/>
        <v>0.056</v>
      </c>
      <c r="AH43" s="89">
        <f t="shared" si="14"/>
        <v>-14.334900000000001</v>
      </c>
      <c r="AI43" s="89">
        <v>7.7</v>
      </c>
      <c r="AJ43" s="89">
        <f t="shared" si="15"/>
        <v>0.619</v>
      </c>
      <c r="AK43" s="89">
        <f t="shared" si="16"/>
        <v>-7.081</v>
      </c>
      <c r="AL43" s="88">
        <f t="shared" si="23"/>
        <v>0.015</v>
      </c>
      <c r="AM43" s="88">
        <f t="shared" si="23"/>
        <v>0.398</v>
      </c>
      <c r="AN43" s="88">
        <f t="shared" si="23"/>
        <v>0.018</v>
      </c>
      <c r="AO43" s="88">
        <f t="shared" si="23"/>
        <v>0.092</v>
      </c>
      <c r="AP43" s="88">
        <f t="shared" si="23"/>
        <v>0.096</v>
      </c>
      <c r="AQ43" s="88">
        <f t="shared" si="23"/>
        <v>35.345</v>
      </c>
      <c r="AR43" s="88">
        <f t="shared" si="23"/>
        <v>0.25</v>
      </c>
      <c r="AS43" s="89">
        <f t="shared" si="17"/>
        <v>-35.095</v>
      </c>
      <c r="AT43" s="88">
        <f t="shared" si="23"/>
        <v>37.747800000000005</v>
      </c>
      <c r="AU43" s="88">
        <f t="shared" si="23"/>
        <v>2.849</v>
      </c>
      <c r="AV43" s="89">
        <f t="shared" si="18"/>
        <v>-34.89880000000001</v>
      </c>
      <c r="AW43" s="88">
        <f t="shared" si="23"/>
        <v>0.998</v>
      </c>
      <c r="AX43" s="88">
        <f t="shared" si="23"/>
        <v>0</v>
      </c>
      <c r="AY43" s="89">
        <f t="shared" si="19"/>
        <v>-0.998</v>
      </c>
      <c r="AZ43" s="88">
        <f>AZ42/1000</f>
        <v>7.948</v>
      </c>
      <c r="BA43" s="88">
        <f>BA42/1000</f>
        <v>0.22</v>
      </c>
      <c r="BB43" s="89">
        <f t="shared" si="20"/>
        <v>-7.728000000000001</v>
      </c>
      <c r="BC43" s="58">
        <f>BC42/1000</f>
        <v>144.949</v>
      </c>
      <c r="BD43" s="24"/>
      <c r="BE43" s="24"/>
      <c r="BF43" s="24"/>
      <c r="BG43" s="22"/>
      <c r="BH43" s="22"/>
      <c r="BI43" s="22"/>
      <c r="BJ43" s="22"/>
      <c r="BK43" s="10"/>
      <c r="BL43" s="10"/>
      <c r="BM43" s="10"/>
      <c r="BN43" s="10"/>
      <c r="BO43" s="10"/>
      <c r="BP43" s="10"/>
      <c r="BQ43" s="10"/>
    </row>
    <row r="44" spans="1:69" ht="12.75">
      <c r="A44" s="92" t="s">
        <v>93</v>
      </c>
      <c r="B44" s="93">
        <v>192.5</v>
      </c>
      <c r="C44" s="93">
        <v>29.2</v>
      </c>
      <c r="D44" s="94">
        <f t="shared" si="2"/>
        <v>-163.3</v>
      </c>
      <c r="E44" s="95">
        <v>77.5</v>
      </c>
      <c r="F44" s="93">
        <v>21.8</v>
      </c>
      <c r="G44" s="94">
        <f>F44-E44</f>
        <v>-55.7</v>
      </c>
      <c r="H44" s="93">
        <v>9.2</v>
      </c>
      <c r="I44" s="93">
        <v>2</v>
      </c>
      <c r="J44" s="94">
        <f t="shared" si="6"/>
        <v>-7.199999999999999</v>
      </c>
      <c r="K44" s="93">
        <v>51.8</v>
      </c>
      <c r="L44" s="93">
        <v>15.5</v>
      </c>
      <c r="M44" s="94">
        <f t="shared" si="7"/>
        <v>-36.3</v>
      </c>
      <c r="N44" s="93">
        <v>12.7</v>
      </c>
      <c r="O44" s="93">
        <v>3.9</v>
      </c>
      <c r="P44" s="94">
        <f t="shared" si="8"/>
        <v>-8.799999999999999</v>
      </c>
      <c r="Q44" s="93">
        <v>1.9</v>
      </c>
      <c r="R44" s="93">
        <v>0.3</v>
      </c>
      <c r="S44" s="94">
        <f t="shared" si="9"/>
        <v>-1.5999999999999999</v>
      </c>
      <c r="T44" s="93">
        <v>2</v>
      </c>
      <c r="U44" s="93">
        <v>0.1</v>
      </c>
      <c r="V44" s="94">
        <f t="shared" si="10"/>
        <v>-1.9</v>
      </c>
      <c r="W44" s="93">
        <v>0.4</v>
      </c>
      <c r="X44" s="93">
        <v>0</v>
      </c>
      <c r="Y44" s="94">
        <v>-0.4</v>
      </c>
      <c r="Z44" s="93">
        <v>12</v>
      </c>
      <c r="AA44" s="93">
        <v>0.3</v>
      </c>
      <c r="AB44" s="96">
        <f t="shared" si="12"/>
        <v>-11.7</v>
      </c>
      <c r="AC44" s="95">
        <v>3.2</v>
      </c>
      <c r="AD44" s="93">
        <v>0.1</v>
      </c>
      <c r="AE44" s="96">
        <f t="shared" si="13"/>
        <v>-3.1</v>
      </c>
      <c r="AF44" s="93">
        <v>12.3</v>
      </c>
      <c r="AG44" s="95">
        <v>0.3</v>
      </c>
      <c r="AH44" s="97">
        <f t="shared" si="14"/>
        <v>-12</v>
      </c>
      <c r="AI44" s="97">
        <v>5.3</v>
      </c>
      <c r="AJ44" s="97">
        <v>0.7</v>
      </c>
      <c r="AK44" s="97">
        <f t="shared" si="16"/>
        <v>-4.6</v>
      </c>
      <c r="AL44" s="95">
        <v>0</v>
      </c>
      <c r="AM44" s="95">
        <v>0.4</v>
      </c>
      <c r="AN44" s="95">
        <v>0</v>
      </c>
      <c r="AO44" s="95">
        <v>0.2</v>
      </c>
      <c r="AP44" s="95">
        <v>0.1</v>
      </c>
      <c r="AQ44" s="95">
        <v>34.9</v>
      </c>
      <c r="AR44" s="95">
        <v>0.7</v>
      </c>
      <c r="AS44" s="97">
        <f t="shared" si="17"/>
        <v>-34.199999999999996</v>
      </c>
      <c r="AT44" s="95">
        <v>33.9</v>
      </c>
      <c r="AU44" s="95">
        <v>4.7</v>
      </c>
      <c r="AV44" s="97">
        <f t="shared" si="18"/>
        <v>-29.2</v>
      </c>
      <c r="AW44" s="95">
        <v>0.9</v>
      </c>
      <c r="AX44" s="95">
        <v>0</v>
      </c>
      <c r="AY44" s="97">
        <f t="shared" si="19"/>
        <v>-0.9</v>
      </c>
      <c r="AZ44" s="95">
        <v>12.3</v>
      </c>
      <c r="BA44" s="95">
        <v>0.6</v>
      </c>
      <c r="BB44" s="97">
        <f t="shared" si="20"/>
        <v>-11.700000000000001</v>
      </c>
      <c r="BC44" s="91"/>
      <c r="BD44" s="24"/>
      <c r="BE44" s="24"/>
      <c r="BF44" s="24"/>
      <c r="BG44" s="22"/>
      <c r="BH44" s="22"/>
      <c r="BI44" s="22"/>
      <c r="BJ44" s="22"/>
      <c r="BK44" s="10"/>
      <c r="BL44" s="10"/>
      <c r="BM44" s="10"/>
      <c r="BN44" s="10"/>
      <c r="BO44" s="10"/>
      <c r="BP44" s="10"/>
      <c r="BQ44" s="10"/>
    </row>
    <row r="45" spans="1:69" ht="12.75">
      <c r="A45" s="102" t="s">
        <v>94</v>
      </c>
      <c r="B45" s="99">
        <v>142.3</v>
      </c>
      <c r="C45" s="98">
        <v>0</v>
      </c>
      <c r="D45" s="105">
        <f t="shared" si="2"/>
        <v>-142.3</v>
      </c>
      <c r="E45" s="98">
        <v>48.7</v>
      </c>
      <c r="F45" s="98">
        <v>0</v>
      </c>
      <c r="G45" s="105">
        <f>F45-E45</f>
        <v>-48.7</v>
      </c>
      <c r="H45" s="98">
        <v>3.5</v>
      </c>
      <c r="I45" s="98">
        <v>0</v>
      </c>
      <c r="J45" s="105">
        <f t="shared" si="6"/>
        <v>-3.5</v>
      </c>
      <c r="K45" s="98">
        <v>32.7</v>
      </c>
      <c r="L45" s="35">
        <v>0</v>
      </c>
      <c r="M45" s="105">
        <f t="shared" si="7"/>
        <v>-32.7</v>
      </c>
      <c r="N45" s="98">
        <v>9.4</v>
      </c>
      <c r="O45" s="98">
        <v>0</v>
      </c>
      <c r="P45" s="105">
        <f t="shared" si="8"/>
        <v>-9.4</v>
      </c>
      <c r="Q45" s="98">
        <v>2.3</v>
      </c>
      <c r="R45" s="98">
        <v>0</v>
      </c>
      <c r="S45" s="105">
        <f t="shared" si="9"/>
        <v>-2.3</v>
      </c>
      <c r="T45" s="98">
        <v>1.5</v>
      </c>
      <c r="U45" s="98">
        <v>0</v>
      </c>
      <c r="V45" s="105">
        <f t="shared" si="10"/>
        <v>-1.5</v>
      </c>
      <c r="W45" s="98">
        <v>0.1</v>
      </c>
      <c r="X45" s="98">
        <v>0</v>
      </c>
      <c r="Y45" s="98">
        <v>-0.1</v>
      </c>
      <c r="Z45" s="103">
        <v>5.4</v>
      </c>
      <c r="AA45" s="100">
        <v>0</v>
      </c>
      <c r="AB45" s="106">
        <f t="shared" si="12"/>
        <v>-5.4</v>
      </c>
      <c r="AC45" s="98">
        <v>0.6</v>
      </c>
      <c r="AD45" s="98">
        <v>0</v>
      </c>
      <c r="AE45" s="106">
        <f t="shared" si="13"/>
        <v>-0.6</v>
      </c>
      <c r="AF45" s="98">
        <v>11.7</v>
      </c>
      <c r="AG45" s="98">
        <v>0</v>
      </c>
      <c r="AH45" s="107">
        <f t="shared" si="14"/>
        <v>-11.7</v>
      </c>
      <c r="AI45" s="98">
        <v>5.1</v>
      </c>
      <c r="AJ45" s="98">
        <v>0</v>
      </c>
      <c r="AK45" s="107">
        <f t="shared" si="16"/>
        <v>-5.1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27.6</v>
      </c>
      <c r="AR45" s="98">
        <v>0</v>
      </c>
      <c r="AS45" s="107">
        <f t="shared" si="17"/>
        <v>-27.6</v>
      </c>
      <c r="AT45" s="98">
        <v>33.9</v>
      </c>
      <c r="AU45" s="104">
        <v>0</v>
      </c>
      <c r="AV45" s="107">
        <f t="shared" si="18"/>
        <v>-33.9</v>
      </c>
      <c r="AW45" s="98">
        <v>2</v>
      </c>
      <c r="AX45" s="98">
        <v>0</v>
      </c>
      <c r="AY45" s="107">
        <f t="shared" si="19"/>
        <v>-2</v>
      </c>
      <c r="AZ45" s="98">
        <v>7.3</v>
      </c>
      <c r="BA45" s="101">
        <v>0</v>
      </c>
      <c r="BB45" s="107">
        <f t="shared" si="20"/>
        <v>-7.3</v>
      </c>
      <c r="BD45" s="23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26:69" ht="12.75">
      <c r="Z46" s="56"/>
      <c r="BD46" s="23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ht="12.75">
      <c r="A47" t="s">
        <v>88</v>
      </c>
      <c r="BD47" s="23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56:69" ht="12.75">
      <c r="BD48" s="23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56:69" ht="12.75">
      <c r="BD49" s="23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56:69" ht="12.75">
      <c r="BD50" s="23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56:69" ht="12.75">
      <c r="BD51" s="23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56:69" ht="12.75">
      <c r="BD52" s="23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56:69" ht="12.75">
      <c r="BD53" s="23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56:69" ht="12.75">
      <c r="BD54" s="23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56:69" ht="12.75">
      <c r="BD55" s="23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56:69" ht="12.75">
      <c r="BD56" s="23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56:69" ht="12.75">
      <c r="BD57" s="23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56:69" ht="12.75">
      <c r="BD58" s="23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56:69" ht="12.75">
      <c r="BD59" s="23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56:69" ht="12.75">
      <c r="BD60" s="23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56:69" ht="12.75">
      <c r="BD61" s="23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56:69" ht="12.75">
      <c r="BD62" s="23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56:69" ht="12.75">
      <c r="BD63" s="23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56:69" ht="12.75">
      <c r="BD64" s="23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56:69" ht="12.75">
      <c r="BD65" s="23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56:69" ht="12.75">
      <c r="BD66" s="23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56:69" ht="12.75">
      <c r="BD67" s="23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56:69" ht="12.75">
      <c r="BD68" s="23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56:69" ht="12.75">
      <c r="BD69" s="23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56:69" ht="12.75">
      <c r="BD70" s="23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56:69" ht="12.75">
      <c r="BD71" s="23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56:69" ht="12.75">
      <c r="BD72" s="23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</row>
    <row r="73" spans="56:69" ht="12.75">
      <c r="BD73" s="23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56:69" ht="12.75">
      <c r="BD74" s="23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56:69" ht="12.75">
      <c r="BD75" s="23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56:69" ht="12.75">
      <c r="BD76" s="23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56:69" ht="12.75">
      <c r="BD77" s="23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56:69" ht="12.75">
      <c r="BD78" s="23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56:69" ht="12.75">
      <c r="BD79" s="23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56:69" ht="12.75">
      <c r="BD80" s="23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56:69" ht="12.75">
      <c r="BD81" s="23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56:69" ht="12.75">
      <c r="BD82" s="23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</sheetData>
  <sheetProtection/>
  <mergeCells count="43">
    <mergeCell ref="A3:A7"/>
    <mergeCell ref="D5:D7"/>
    <mergeCell ref="AI3:AK3"/>
    <mergeCell ref="K5:M6"/>
    <mergeCell ref="Z4:AB6"/>
    <mergeCell ref="B3:D4"/>
    <mergeCell ref="E5:E7"/>
    <mergeCell ref="W5:Y6"/>
    <mergeCell ref="Q5:S6"/>
    <mergeCell ref="T5:V6"/>
    <mergeCell ref="BD3:BD7"/>
    <mergeCell ref="AQ3:BB3"/>
    <mergeCell ref="E4:G4"/>
    <mergeCell ref="AC4:AE6"/>
    <mergeCell ref="H5:J6"/>
    <mergeCell ref="AH4:AH7"/>
    <mergeCell ref="F5:F7"/>
    <mergeCell ref="AM4:AM7"/>
    <mergeCell ref="E3:Y3"/>
    <mergeCell ref="AJ4:AJ7"/>
    <mergeCell ref="BC3:BC7"/>
    <mergeCell ref="AK4:AK7"/>
    <mergeCell ref="Z3:AE3"/>
    <mergeCell ref="AT4:AV5"/>
    <mergeCell ref="AL3:AP3"/>
    <mergeCell ref="AN4:AN7"/>
    <mergeCell ref="AO4:AO7"/>
    <mergeCell ref="A1:BB1"/>
    <mergeCell ref="A2:BB2"/>
    <mergeCell ref="AQ4:AS6"/>
    <mergeCell ref="AZ4:BB6"/>
    <mergeCell ref="AF3:AH3"/>
    <mergeCell ref="AW4:AY5"/>
    <mergeCell ref="AG4:AG7"/>
    <mergeCell ref="G5:G7"/>
    <mergeCell ref="B5:B7"/>
    <mergeCell ref="C5:C7"/>
    <mergeCell ref="H4:Y4"/>
    <mergeCell ref="N5:P6"/>
    <mergeCell ref="AI4:AI7"/>
    <mergeCell ref="AP4:AP7"/>
    <mergeCell ref="AL4:AL7"/>
    <mergeCell ref="AF4:AF7"/>
  </mergeCells>
  <printOptions/>
  <pageMargins left="0" right="0" top="0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sox-4</cp:lastModifiedBy>
  <cp:lastPrinted>2015-04-24T09:57:05Z</cp:lastPrinted>
  <dcterms:created xsi:type="dcterms:W3CDTF">1996-10-08T23:32:33Z</dcterms:created>
  <dcterms:modified xsi:type="dcterms:W3CDTF">2015-04-27T12:48:00Z</dcterms:modified>
  <cp:category/>
  <cp:version/>
  <cp:contentType/>
  <cp:contentStatus/>
</cp:coreProperties>
</file>