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Лист1" sheetId="1" r:id="rId1"/>
  </sheets>
  <definedNames>
    <definedName name="_xlnm._FilterDatabase" localSheetId="0" hidden="1">'Лист1'!$A$5:$X$41</definedName>
  </definedNames>
  <calcPr fullCalcOnLoad="1"/>
</workbook>
</file>

<file path=xl/sharedStrings.xml><?xml version="1.0" encoding="utf-8"?>
<sst xmlns="http://schemas.openxmlformats.org/spreadsheetml/2006/main" count="73" uniqueCount="63">
  <si>
    <t>Районы</t>
  </si>
  <si>
    <t>ВОЛОКОЛАМСКИЙ</t>
  </si>
  <si>
    <t>ВОСКРЕСЕНСКИЙ</t>
  </si>
  <si>
    <t>ДМИТРОВСКИЙ</t>
  </si>
  <si>
    <t>ДОМОДЕДОВСКИЙ</t>
  </si>
  <si>
    <t>ЕГОРЬЕВСКИЙ</t>
  </si>
  <si>
    <t>ЗАРАЙСКИЙ</t>
  </si>
  <si>
    <t>ИСТРИНСКИЙ</t>
  </si>
  <si>
    <t>КАШИРСКИЙ</t>
  </si>
  <si>
    <t>КЛИНСКИЙ</t>
  </si>
  <si>
    <t>КОЛОМЕНСКИЙ</t>
  </si>
  <si>
    <t>ЛЕНИНСКИЙ</t>
  </si>
  <si>
    <t>ЛОТОШИНСКИЙ</t>
  </si>
  <si>
    <t>ЛУХОВИЦКИЙ</t>
  </si>
  <si>
    <t>МОЖАЙСКИЙ</t>
  </si>
  <si>
    <t>МЫТИЩИНСКИЙ</t>
  </si>
  <si>
    <t>НАРО-ФОМИНСКИЙ</t>
  </si>
  <si>
    <t>НОГИНСКИЙ</t>
  </si>
  <si>
    <t>ОДИНЦОВСКИЙ</t>
  </si>
  <si>
    <t xml:space="preserve">ОЗЕРСКИЙ </t>
  </si>
  <si>
    <t>ПОДОЛЬСКИЙ</t>
  </si>
  <si>
    <t xml:space="preserve">ПУШКИНСКИЙ </t>
  </si>
  <si>
    <t xml:space="preserve">РАМЕНСКИЙ  </t>
  </si>
  <si>
    <t>РУЗСКИЙ</t>
  </si>
  <si>
    <t>СЕРГИЕВО-ПОСАДСКИЙ</t>
  </si>
  <si>
    <t xml:space="preserve">СЕРЕБРЯНО-ПРУДСКИЙ </t>
  </si>
  <si>
    <t xml:space="preserve">ТАЛДОМСКИЙ </t>
  </si>
  <si>
    <t>ЧЕХОВСКИЙ</t>
  </si>
  <si>
    <t>ШАТУРСКИЙ</t>
  </si>
  <si>
    <t xml:space="preserve">ШАХОВСКОЙ </t>
  </si>
  <si>
    <t xml:space="preserve">ЩЕЛКОВСКИЙ </t>
  </si>
  <si>
    <t>факт</t>
  </si>
  <si>
    <t>%</t>
  </si>
  <si>
    <t>Заготовлено, тонн</t>
  </si>
  <si>
    <t>Сено</t>
  </si>
  <si>
    <t>Сенаж</t>
  </si>
  <si>
    <t>Силос</t>
  </si>
  <si>
    <t>поголовье</t>
  </si>
  <si>
    <t>голову</t>
  </si>
  <si>
    <t>цн.к.ед.</t>
  </si>
  <si>
    <t>Остатки кормов</t>
  </si>
  <si>
    <t>2006 г.</t>
  </si>
  <si>
    <t>на 1 усл. гол.</t>
  </si>
  <si>
    <t xml:space="preserve">Всего на </t>
  </si>
  <si>
    <t>1 усл. гол.</t>
  </si>
  <si>
    <t>трав.</t>
  </si>
  <si>
    <t>мука</t>
  </si>
  <si>
    <t>на 1 июня</t>
  </si>
  <si>
    <t>Кошение трав, га</t>
  </si>
  <si>
    <t>плющ. зерно</t>
  </si>
  <si>
    <t>СТУПИНСКИЙ</t>
  </si>
  <si>
    <t>СОЛНЕЧНОГОРСКИЙ</t>
  </si>
  <si>
    <t xml:space="preserve">СЕРПУХОВСКИЙ </t>
  </si>
  <si>
    <t>ОРЕХОВО-ЗУЕВСКИЙ</t>
  </si>
  <si>
    <t>Всего (тыс. га, тыс. т.)</t>
  </si>
  <si>
    <t>Итого кормов, тн, корм. ед.</t>
  </si>
  <si>
    <t>На 1 усл. голову цн.к.ед.</t>
  </si>
  <si>
    <t>ИТОГО МО</t>
  </si>
  <si>
    <t>план</t>
  </si>
  <si>
    <t>тр.
мука</t>
  </si>
  <si>
    <t xml:space="preserve">Условное поголовье на 30.06.15 </t>
  </si>
  <si>
    <t xml:space="preserve"> Оперативная информация о кошении трав и заготовке кормов на 21 июля 2015 года</t>
  </si>
  <si>
    <t>Всего на 21.07.14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</si>
</sst>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</numFmts>
  <fonts count="3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1" fillId="0" borderId="0" xfId="0" applyFont="1" applyAlignment="1">
      <alignment/>
    </xf>
    <xf numFmtId="0" fontId="4" fillId="24" borderId="1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24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1" fontId="2" fillId="24" borderId="22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" fontId="2" fillId="24" borderId="18" xfId="0" applyNumberFormat="1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167" fontId="2" fillId="24" borderId="18" xfId="0" applyNumberFormat="1" applyFont="1" applyFill="1" applyBorder="1" applyAlignment="1">
      <alignment horizontal="center"/>
    </xf>
    <xf numFmtId="1" fontId="2" fillId="24" borderId="18" xfId="0" applyNumberFormat="1" applyFont="1" applyFill="1" applyBorder="1" applyAlignment="1">
      <alignment horizontal="center" vertical="center"/>
    </xf>
    <xf numFmtId="1" fontId="8" fillId="24" borderId="18" xfId="0" applyNumberFormat="1" applyFont="1" applyFill="1" applyBorder="1" applyAlignment="1">
      <alignment horizontal="center" vertical="center"/>
    </xf>
    <xf numFmtId="3" fontId="2" fillId="24" borderId="18" xfId="0" applyNumberFormat="1" applyFont="1" applyFill="1" applyBorder="1" applyAlignment="1">
      <alignment horizontal="center"/>
    </xf>
    <xf numFmtId="3" fontId="2" fillId="24" borderId="22" xfId="0" applyNumberFormat="1" applyFont="1" applyFill="1" applyBorder="1" applyAlignment="1">
      <alignment horizontal="center"/>
    </xf>
    <xf numFmtId="1" fontId="2" fillId="24" borderId="22" xfId="0" applyNumberFormat="1" applyFont="1" applyFill="1" applyBorder="1" applyAlignment="1">
      <alignment horizontal="center" vertical="center"/>
    </xf>
    <xf numFmtId="167" fontId="2" fillId="24" borderId="22" xfId="0" applyNumberFormat="1" applyFont="1" applyFill="1" applyBorder="1" applyAlignment="1">
      <alignment horizontal="center"/>
    </xf>
    <xf numFmtId="3" fontId="6" fillId="24" borderId="24" xfId="0" applyNumberFormat="1" applyFont="1" applyFill="1" applyBorder="1" applyAlignment="1">
      <alignment horizontal="center"/>
    </xf>
    <xf numFmtId="1" fontId="6" fillId="24" borderId="24" xfId="0" applyNumberFormat="1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167" fontId="6" fillId="24" borderId="24" xfId="0" applyNumberFormat="1" applyFont="1" applyFill="1" applyBorder="1" applyAlignment="1">
      <alignment horizontal="center"/>
    </xf>
    <xf numFmtId="0" fontId="3" fillId="23" borderId="18" xfId="0" applyFont="1" applyFill="1" applyBorder="1" applyAlignment="1">
      <alignment horizontal="center"/>
    </xf>
    <xf numFmtId="0" fontId="3" fillId="23" borderId="18" xfId="0" applyFont="1" applyFill="1" applyBorder="1" applyAlignment="1">
      <alignment/>
    </xf>
    <xf numFmtId="0" fontId="26" fillId="24" borderId="24" xfId="0" applyFont="1" applyFill="1" applyBorder="1" applyAlignment="1">
      <alignment/>
    </xf>
    <xf numFmtId="3" fontId="27" fillId="24" borderId="18" xfId="0" applyNumberFormat="1" applyFont="1" applyFill="1" applyBorder="1" applyAlignment="1">
      <alignment horizontal="center"/>
    </xf>
    <xf numFmtId="1" fontId="27" fillId="24" borderId="18" xfId="0" applyNumberFormat="1" applyFont="1" applyFill="1" applyBorder="1" applyAlignment="1">
      <alignment horizontal="center"/>
    </xf>
    <xf numFmtId="1" fontId="27" fillId="24" borderId="18" xfId="0" applyNumberFormat="1" applyFont="1" applyFill="1" applyBorder="1" applyAlignment="1">
      <alignment horizontal="center" vertical="center"/>
    </xf>
    <xf numFmtId="167" fontId="27" fillId="24" borderId="18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9" fillId="24" borderId="25" xfId="0" applyFont="1" applyFill="1" applyBorder="1" applyAlignment="1">
      <alignment horizontal="left"/>
    </xf>
    <xf numFmtId="167" fontId="7" fillId="24" borderId="25" xfId="0" applyNumberFormat="1" applyFont="1" applyFill="1" applyBorder="1" applyAlignment="1">
      <alignment horizontal="center" vertical="center"/>
    </xf>
    <xf numFmtId="1" fontId="7" fillId="24" borderId="25" xfId="0" applyNumberFormat="1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left"/>
    </xf>
    <xf numFmtId="0" fontId="3" fillId="24" borderId="18" xfId="0" applyFont="1" applyFill="1" applyBorder="1" applyAlignment="1">
      <alignment/>
    </xf>
    <xf numFmtId="0" fontId="7" fillId="24" borderId="18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 vertical="center"/>
    </xf>
    <xf numFmtId="0" fontId="3" fillId="23" borderId="18" xfId="0" applyFont="1" applyFill="1" applyBorder="1" applyAlignment="1">
      <alignment horizontal="center" vertical="center"/>
    </xf>
    <xf numFmtId="0" fontId="7" fillId="23" borderId="18" xfId="0" applyFont="1" applyFill="1" applyBorder="1" applyAlignment="1">
      <alignment horizontal="center" vertical="center"/>
    </xf>
    <xf numFmtId="0" fontId="6" fillId="23" borderId="18" xfId="0" applyFont="1" applyFill="1" applyBorder="1" applyAlignment="1">
      <alignment horizontal="center"/>
    </xf>
    <xf numFmtId="0" fontId="3" fillId="23" borderId="18" xfId="0" applyFont="1" applyFill="1" applyBorder="1" applyAlignment="1">
      <alignment horizontal="center"/>
    </xf>
    <xf numFmtId="0" fontId="3" fillId="23" borderId="22" xfId="0" applyFont="1" applyFill="1" applyBorder="1" applyAlignment="1">
      <alignment horizontal="center" vertical="center" wrapText="1"/>
    </xf>
    <xf numFmtId="0" fontId="3" fillId="23" borderId="26" xfId="0" applyFont="1" applyFill="1" applyBorder="1" applyAlignment="1">
      <alignment horizontal="center" vertical="center" wrapText="1"/>
    </xf>
    <xf numFmtId="0" fontId="3" fillId="23" borderId="27" xfId="0" applyFont="1" applyFill="1" applyBorder="1" applyAlignment="1">
      <alignment horizontal="center" vertical="center" wrapText="1"/>
    </xf>
    <xf numFmtId="0" fontId="2" fillId="23" borderId="22" xfId="0" applyFont="1" applyFill="1" applyBorder="1" applyAlignment="1">
      <alignment horizontal="center" vertical="center" wrapText="1"/>
    </xf>
    <xf numFmtId="0" fontId="2" fillId="23" borderId="26" xfId="0" applyFont="1" applyFill="1" applyBorder="1" applyAlignment="1">
      <alignment horizontal="center" vertical="center" wrapText="1"/>
    </xf>
    <xf numFmtId="0" fontId="2" fillId="23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/>
    </xf>
    <xf numFmtId="0" fontId="7" fillId="23" borderId="18" xfId="0" applyFont="1" applyFill="1" applyBorder="1" applyAlignment="1">
      <alignment horizontal="center"/>
    </xf>
    <xf numFmtId="0" fontId="3" fillId="23" borderId="18" xfId="0" applyFont="1" applyFill="1" applyBorder="1" applyAlignment="1">
      <alignment horizontal="center" vertical="center" wrapText="1"/>
    </xf>
    <xf numFmtId="0" fontId="4" fillId="23" borderId="18" xfId="0" applyFont="1" applyFill="1" applyBorder="1" applyAlignment="1">
      <alignment horizontal="center" vertical="center" wrapText="1"/>
    </xf>
    <xf numFmtId="3" fontId="2" fillId="25" borderId="18" xfId="0" applyNumberFormat="1" applyFont="1" applyFill="1" applyBorder="1" applyAlignment="1">
      <alignment horizontal="center"/>
    </xf>
    <xf numFmtId="1" fontId="2" fillId="25" borderId="18" xfId="0" applyNumberFormat="1" applyFont="1" applyFill="1" applyBorder="1" applyAlignment="1">
      <alignment horizontal="center"/>
    </xf>
    <xf numFmtId="1" fontId="2" fillId="25" borderId="18" xfId="0" applyNumberFormat="1" applyFont="1" applyFill="1" applyBorder="1" applyAlignment="1">
      <alignment horizontal="center" vertical="center"/>
    </xf>
    <xf numFmtId="167" fontId="2" fillId="25" borderId="18" xfId="0" applyNumberFormat="1" applyFont="1" applyFill="1" applyBorder="1" applyAlignment="1">
      <alignment horizontal="center"/>
    </xf>
    <xf numFmtId="167" fontId="28" fillId="24" borderId="18" xfId="0" applyNumberFormat="1" applyFont="1" applyFill="1" applyBorder="1" applyAlignment="1">
      <alignment horizontal="center"/>
    </xf>
    <xf numFmtId="0" fontId="2" fillId="25" borderId="1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showGridLines="0" tabSelected="1" zoomScale="75" zoomScaleNormal="75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D16" sqref="AD16"/>
    </sheetView>
  </sheetViews>
  <sheetFormatPr defaultColWidth="9.00390625" defaultRowHeight="12.75"/>
  <cols>
    <col min="1" max="1" width="30.875" style="0" customWidth="1"/>
    <col min="2" max="2" width="10.00390625" style="0" bestFit="1" customWidth="1"/>
    <col min="3" max="3" width="11.25390625" style="0" customWidth="1"/>
    <col min="4" max="4" width="5.25390625" style="0" bestFit="1" customWidth="1"/>
    <col min="5" max="5" width="10.00390625" style="0" bestFit="1" customWidth="1"/>
    <col min="6" max="6" width="8.75390625" style="0" bestFit="1" customWidth="1"/>
    <col min="7" max="7" width="5.25390625" style="0" bestFit="1" customWidth="1"/>
    <col min="8" max="8" width="10.00390625" style="0" bestFit="1" customWidth="1"/>
    <col min="9" max="9" width="11.625" style="0" customWidth="1"/>
    <col min="10" max="10" width="7.625" style="0" customWidth="1"/>
    <col min="11" max="11" width="10.00390625" style="11" bestFit="1" customWidth="1"/>
    <col min="12" max="12" width="10.375" style="0" customWidth="1"/>
    <col min="13" max="13" width="5.25390625" style="0" bestFit="1" customWidth="1"/>
    <col min="14" max="14" width="8.75390625" style="0" customWidth="1"/>
    <col min="15" max="17" width="9.125" style="0" hidden="1" customWidth="1"/>
    <col min="18" max="18" width="10.00390625" style="0" customWidth="1"/>
    <col min="19" max="19" width="16.125" style="0" customWidth="1"/>
    <col min="20" max="20" width="16.125" style="0" hidden="1" customWidth="1"/>
    <col min="21" max="21" width="14.75390625" style="0" customWidth="1"/>
    <col min="22" max="22" width="14.125" style="0" customWidth="1"/>
    <col min="23" max="23" width="20.625" style="0" hidden="1" customWidth="1"/>
    <col min="24" max="24" width="15.125" style="0" hidden="1" customWidth="1"/>
    <col min="27" max="27" width="8.875" style="0" customWidth="1"/>
  </cols>
  <sheetData>
    <row r="1" spans="1:22" ht="34.5" customHeight="1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4" ht="20.25">
      <c r="A2" s="55" t="s">
        <v>0</v>
      </c>
      <c r="B2" s="56" t="s">
        <v>48</v>
      </c>
      <c r="C2" s="56"/>
      <c r="D2" s="56"/>
      <c r="E2" s="57" t="s">
        <v>33</v>
      </c>
      <c r="F2" s="57"/>
      <c r="G2" s="57"/>
      <c r="H2" s="57"/>
      <c r="I2" s="57"/>
      <c r="J2" s="57"/>
      <c r="K2" s="57"/>
      <c r="L2" s="57"/>
      <c r="M2" s="57"/>
      <c r="N2" s="66" t="s">
        <v>59</v>
      </c>
      <c r="O2" s="37"/>
      <c r="P2" s="37"/>
      <c r="Q2" s="38" t="s">
        <v>45</v>
      </c>
      <c r="R2" s="66" t="s">
        <v>49</v>
      </c>
      <c r="S2" s="58" t="s">
        <v>55</v>
      </c>
      <c r="T2" s="37"/>
      <c r="U2" s="61" t="s">
        <v>60</v>
      </c>
      <c r="V2" s="58" t="s">
        <v>56</v>
      </c>
      <c r="W2" s="5" t="s">
        <v>40</v>
      </c>
      <c r="X2" s="6" t="s">
        <v>43</v>
      </c>
    </row>
    <row r="3" spans="1:24" ht="20.25">
      <c r="A3" s="55"/>
      <c r="B3" s="54" t="s">
        <v>58</v>
      </c>
      <c r="C3" s="54" t="s">
        <v>31</v>
      </c>
      <c r="D3" s="54" t="s">
        <v>32</v>
      </c>
      <c r="E3" s="65" t="s">
        <v>34</v>
      </c>
      <c r="F3" s="65"/>
      <c r="G3" s="65"/>
      <c r="H3" s="65" t="s">
        <v>35</v>
      </c>
      <c r="I3" s="65"/>
      <c r="J3" s="65"/>
      <c r="K3" s="65" t="s">
        <v>36</v>
      </c>
      <c r="L3" s="65"/>
      <c r="M3" s="65"/>
      <c r="N3" s="54"/>
      <c r="O3" s="37"/>
      <c r="P3" s="37"/>
      <c r="Q3" s="38" t="s">
        <v>46</v>
      </c>
      <c r="R3" s="67"/>
      <c r="S3" s="59"/>
      <c r="T3" s="37" t="s">
        <v>47</v>
      </c>
      <c r="U3" s="62" t="s">
        <v>37</v>
      </c>
      <c r="V3" s="59" t="s">
        <v>38</v>
      </c>
      <c r="W3" s="4" t="s">
        <v>41</v>
      </c>
      <c r="X3" s="9" t="s">
        <v>44</v>
      </c>
    </row>
    <row r="4" spans="1:24" ht="27.75" customHeight="1">
      <c r="A4" s="55"/>
      <c r="B4" s="54"/>
      <c r="C4" s="54"/>
      <c r="D4" s="54"/>
      <c r="E4" s="37" t="s">
        <v>58</v>
      </c>
      <c r="F4" s="37" t="s">
        <v>31</v>
      </c>
      <c r="G4" s="37" t="s">
        <v>32</v>
      </c>
      <c r="H4" s="37" t="s">
        <v>58</v>
      </c>
      <c r="I4" s="37" t="s">
        <v>31</v>
      </c>
      <c r="J4" s="37" t="s">
        <v>32</v>
      </c>
      <c r="K4" s="37" t="s">
        <v>58</v>
      </c>
      <c r="L4" s="37" t="s">
        <v>31</v>
      </c>
      <c r="M4" s="37" t="s">
        <v>32</v>
      </c>
      <c r="N4" s="54"/>
      <c r="O4" s="37"/>
      <c r="P4" s="37"/>
      <c r="Q4" s="37"/>
      <c r="R4" s="67"/>
      <c r="S4" s="60"/>
      <c r="T4" s="37"/>
      <c r="U4" s="63" t="s">
        <v>47</v>
      </c>
      <c r="V4" s="60" t="s">
        <v>39</v>
      </c>
      <c r="W4" s="22" t="s">
        <v>42</v>
      </c>
      <c r="X4" s="7"/>
    </row>
    <row r="5" spans="1:24" ht="18.75" customHeight="1">
      <c r="A5" s="24"/>
      <c r="B5" s="21"/>
      <c r="C5" s="21"/>
      <c r="D5" s="21"/>
      <c r="E5" s="12"/>
      <c r="F5" s="12"/>
      <c r="G5" s="12"/>
      <c r="H5" s="12"/>
      <c r="I5" s="12"/>
      <c r="J5" s="12"/>
      <c r="K5" s="12"/>
      <c r="L5" s="12"/>
      <c r="M5" s="12"/>
      <c r="N5" s="21"/>
      <c r="O5" s="12"/>
      <c r="P5" s="12"/>
      <c r="Q5" s="12"/>
      <c r="R5" s="25"/>
      <c r="S5" s="12"/>
      <c r="T5" s="12"/>
      <c r="U5" s="12"/>
      <c r="V5" s="12"/>
      <c r="W5" s="4"/>
      <c r="X5" s="9"/>
    </row>
    <row r="6" spans="1:24" ht="21" customHeight="1">
      <c r="A6" s="44" t="s">
        <v>1</v>
      </c>
      <c r="B6" s="29">
        <v>17100</v>
      </c>
      <c r="C6" s="29">
        <v>10400</v>
      </c>
      <c r="D6" s="23">
        <f aca="true" t="shared" si="0" ref="D6:D41">C6/B6*100</f>
        <v>60.81871345029239</v>
      </c>
      <c r="E6" s="29">
        <v>7250</v>
      </c>
      <c r="F6" s="29">
        <v>2900</v>
      </c>
      <c r="G6" s="23">
        <f aca="true" t="shared" si="1" ref="G6:G41">F6/E6*100</f>
        <v>40</v>
      </c>
      <c r="H6" s="29">
        <v>28810</v>
      </c>
      <c r="I6" s="29">
        <v>14500</v>
      </c>
      <c r="J6" s="23">
        <f aca="true" t="shared" si="2" ref="J6:J41">I6/H6*100</f>
        <v>50.32974661575842</v>
      </c>
      <c r="K6" s="29">
        <v>37000</v>
      </c>
      <c r="L6" s="29">
        <v>8300</v>
      </c>
      <c r="M6" s="23">
        <f aca="true" t="shared" si="3" ref="M6:M41">L6/K6*100</f>
        <v>22.432432432432435</v>
      </c>
      <c r="N6" s="27">
        <v>0</v>
      </c>
      <c r="O6" s="28">
        <v>0</v>
      </c>
      <c r="P6" s="28">
        <v>0</v>
      </c>
      <c r="Q6" s="28">
        <v>0</v>
      </c>
      <c r="R6" s="27">
        <v>0</v>
      </c>
      <c r="S6" s="29">
        <f>F6*0.45+I6*0.32+L6*0.17+N6*0.85+R6*1</f>
        <v>7356</v>
      </c>
      <c r="T6" s="29"/>
      <c r="U6" s="29">
        <v>6788</v>
      </c>
      <c r="V6" s="26">
        <f aca="true" t="shared" si="4" ref="V6:V12">S6/U6*10</f>
        <v>10.836770771950501</v>
      </c>
      <c r="W6" s="3"/>
      <c r="X6" s="16"/>
    </row>
    <row r="7" spans="1:24" ht="21" customHeight="1">
      <c r="A7" s="44" t="s">
        <v>2</v>
      </c>
      <c r="B7" s="29">
        <v>4474</v>
      </c>
      <c r="C7" s="29">
        <v>2573</v>
      </c>
      <c r="D7" s="23">
        <f t="shared" si="0"/>
        <v>57.51005811354493</v>
      </c>
      <c r="E7" s="29">
        <v>1475</v>
      </c>
      <c r="F7" s="29">
        <v>574</v>
      </c>
      <c r="G7" s="23">
        <f t="shared" si="1"/>
        <v>38.91525423728814</v>
      </c>
      <c r="H7" s="29">
        <v>18865</v>
      </c>
      <c r="I7" s="29">
        <v>12004</v>
      </c>
      <c r="J7" s="23">
        <f t="shared" si="2"/>
        <v>63.63106281473628</v>
      </c>
      <c r="K7" s="29">
        <v>27160</v>
      </c>
      <c r="L7" s="29">
        <v>4903</v>
      </c>
      <c r="M7" s="23">
        <f t="shared" si="3"/>
        <v>18.052282768777612</v>
      </c>
      <c r="N7" s="27">
        <v>0</v>
      </c>
      <c r="O7" s="28">
        <v>0</v>
      </c>
      <c r="P7" s="28">
        <v>0</v>
      </c>
      <c r="Q7" s="28">
        <v>0</v>
      </c>
      <c r="R7" s="27">
        <v>0</v>
      </c>
      <c r="S7" s="29">
        <f>F7*0.45+I7*0.32+L7*0.17+N7*0.85+R7*1</f>
        <v>4933.09</v>
      </c>
      <c r="T7" s="29"/>
      <c r="U7" s="29">
        <v>3458</v>
      </c>
      <c r="V7" s="26">
        <f t="shared" si="4"/>
        <v>14.265731636784269</v>
      </c>
      <c r="W7" s="3"/>
      <c r="X7" s="16"/>
    </row>
    <row r="8" spans="1:24" ht="21" customHeight="1">
      <c r="A8" s="44" t="s">
        <v>3</v>
      </c>
      <c r="B8" s="29">
        <v>5440</v>
      </c>
      <c r="C8" s="29">
        <v>5100</v>
      </c>
      <c r="D8" s="23">
        <f t="shared" si="0"/>
        <v>93.75</v>
      </c>
      <c r="E8" s="29">
        <v>2950</v>
      </c>
      <c r="F8" s="29">
        <v>2279</v>
      </c>
      <c r="G8" s="23">
        <f t="shared" si="1"/>
        <v>77.2542372881356</v>
      </c>
      <c r="H8" s="29">
        <v>27900</v>
      </c>
      <c r="I8" s="29">
        <v>18800</v>
      </c>
      <c r="J8" s="23">
        <f t="shared" si="2"/>
        <v>67.38351254480287</v>
      </c>
      <c r="K8" s="29">
        <v>28400</v>
      </c>
      <c r="L8" s="29">
        <v>5400</v>
      </c>
      <c r="M8" s="23">
        <f t="shared" si="3"/>
        <v>19.014084507042252</v>
      </c>
      <c r="N8" s="27">
        <v>0</v>
      </c>
      <c r="O8" s="28">
        <v>0</v>
      </c>
      <c r="P8" s="28">
        <v>0</v>
      </c>
      <c r="Q8" s="28">
        <v>0</v>
      </c>
      <c r="R8" s="27">
        <v>0</v>
      </c>
      <c r="S8" s="29">
        <f>F8*0.45+I8*0.32+L8*0.17+N8*0.85+R8*1</f>
        <v>7959.55</v>
      </c>
      <c r="T8" s="29"/>
      <c r="U8" s="29">
        <v>5486</v>
      </c>
      <c r="V8" s="26">
        <f t="shared" si="4"/>
        <v>14.50884068538097</v>
      </c>
      <c r="W8" s="3"/>
      <c r="X8" s="16"/>
    </row>
    <row r="9" spans="1:24" ht="21" customHeight="1">
      <c r="A9" s="44" t="s">
        <v>4</v>
      </c>
      <c r="B9" s="29">
        <v>11000</v>
      </c>
      <c r="C9" s="29">
        <v>9792</v>
      </c>
      <c r="D9" s="23">
        <f t="shared" si="0"/>
        <v>89.01818181818182</v>
      </c>
      <c r="E9" s="29">
        <v>4879</v>
      </c>
      <c r="F9" s="29">
        <v>1740</v>
      </c>
      <c r="G9" s="23">
        <f t="shared" si="1"/>
        <v>35.66304570608732</v>
      </c>
      <c r="H9" s="29">
        <v>82805</v>
      </c>
      <c r="I9" s="29">
        <v>61906</v>
      </c>
      <c r="J9" s="23">
        <f t="shared" si="2"/>
        <v>74.76118591872472</v>
      </c>
      <c r="K9" s="29">
        <v>74720</v>
      </c>
      <c r="L9" s="29">
        <v>0</v>
      </c>
      <c r="M9" s="23">
        <f t="shared" si="3"/>
        <v>0</v>
      </c>
      <c r="N9" s="27">
        <v>0</v>
      </c>
      <c r="O9" s="28">
        <v>0</v>
      </c>
      <c r="P9" s="28">
        <v>0</v>
      </c>
      <c r="Q9" s="28">
        <v>0</v>
      </c>
      <c r="R9" s="27">
        <v>0</v>
      </c>
      <c r="S9" s="29">
        <f>F9*0.45+I9*0.32+L9*0.18+N9*0.85+R9*1</f>
        <v>20592.920000000002</v>
      </c>
      <c r="T9" s="29">
        <v>16507.4</v>
      </c>
      <c r="U9" s="29">
        <v>14168</v>
      </c>
      <c r="V9" s="26">
        <f t="shared" si="4"/>
        <v>14.534810841332582</v>
      </c>
      <c r="W9" s="15"/>
      <c r="X9" s="17"/>
    </row>
    <row r="10" spans="1:24" ht="21" customHeight="1">
      <c r="A10" s="44" t="s">
        <v>5</v>
      </c>
      <c r="B10" s="29">
        <v>650</v>
      </c>
      <c r="C10" s="29">
        <v>235</v>
      </c>
      <c r="D10" s="23">
        <f t="shared" si="0"/>
        <v>36.15384615384615</v>
      </c>
      <c r="E10" s="29">
        <v>480</v>
      </c>
      <c r="F10" s="29">
        <v>175</v>
      </c>
      <c r="G10" s="23">
        <f t="shared" si="1"/>
        <v>36.45833333333333</v>
      </c>
      <c r="H10" s="29">
        <v>300</v>
      </c>
      <c r="I10" s="29">
        <v>0</v>
      </c>
      <c r="J10" s="23">
        <f t="shared" si="2"/>
        <v>0</v>
      </c>
      <c r="K10" s="29">
        <v>0</v>
      </c>
      <c r="L10" s="29"/>
      <c r="M10" s="23">
        <v>0</v>
      </c>
      <c r="N10" s="27">
        <v>0</v>
      </c>
      <c r="O10" s="28">
        <v>0</v>
      </c>
      <c r="P10" s="28">
        <v>0</v>
      </c>
      <c r="Q10" s="28">
        <v>0</v>
      </c>
      <c r="R10" s="27">
        <v>0</v>
      </c>
      <c r="S10" s="29">
        <f aca="true" t="shared" si="5" ref="S10:S39">F10*0.45+I10*0.32+L10*0.18+N10*0.85+R10*1</f>
        <v>78.75</v>
      </c>
      <c r="T10" s="29"/>
      <c r="U10" s="29">
        <v>241</v>
      </c>
      <c r="V10" s="26">
        <f t="shared" si="4"/>
        <v>3.267634854771784</v>
      </c>
      <c r="W10" s="3"/>
      <c r="X10" s="16"/>
    </row>
    <row r="11" spans="1:24" ht="21" customHeight="1">
      <c r="A11" s="44" t="s">
        <v>6</v>
      </c>
      <c r="B11" s="29">
        <v>6318</v>
      </c>
      <c r="C11" s="29">
        <v>6137</v>
      </c>
      <c r="D11" s="23">
        <f t="shared" si="0"/>
        <v>97.13516935739158</v>
      </c>
      <c r="E11" s="29">
        <v>5405</v>
      </c>
      <c r="F11" s="29">
        <v>4238</v>
      </c>
      <c r="G11" s="23">
        <f t="shared" si="1"/>
        <v>78.40888066604995</v>
      </c>
      <c r="H11" s="29">
        <v>38491</v>
      </c>
      <c r="I11" s="29">
        <v>32496</v>
      </c>
      <c r="J11" s="23">
        <f t="shared" si="2"/>
        <v>84.42493050323452</v>
      </c>
      <c r="K11" s="29">
        <v>32564</v>
      </c>
      <c r="L11" s="29">
        <v>0</v>
      </c>
      <c r="M11" s="23">
        <f t="shared" si="3"/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9">
        <f t="shared" si="5"/>
        <v>12305.82</v>
      </c>
      <c r="T11" s="29">
        <v>7697.4</v>
      </c>
      <c r="U11" s="29">
        <v>6563</v>
      </c>
      <c r="V11" s="72">
        <f t="shared" si="4"/>
        <v>18.75029712021941</v>
      </c>
      <c r="W11" s="3"/>
      <c r="X11" s="16"/>
    </row>
    <row r="12" spans="1:24" ht="21" customHeight="1">
      <c r="A12" s="44" t="s">
        <v>7</v>
      </c>
      <c r="B12" s="29">
        <v>6270</v>
      </c>
      <c r="C12" s="29">
        <v>2198</v>
      </c>
      <c r="D12" s="23">
        <f t="shared" si="0"/>
        <v>35.05582137161085</v>
      </c>
      <c r="E12" s="29">
        <v>2120</v>
      </c>
      <c r="F12" s="29">
        <v>885</v>
      </c>
      <c r="G12" s="23">
        <f t="shared" si="1"/>
        <v>41.74528301886792</v>
      </c>
      <c r="H12" s="29">
        <v>13500</v>
      </c>
      <c r="I12" s="29">
        <v>4300</v>
      </c>
      <c r="J12" s="23">
        <f t="shared" si="2"/>
        <v>31.851851851851855</v>
      </c>
      <c r="K12" s="29">
        <v>18200</v>
      </c>
      <c r="L12" s="29">
        <v>6800</v>
      </c>
      <c r="M12" s="23">
        <f t="shared" si="3"/>
        <v>37.362637362637365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9">
        <f t="shared" si="5"/>
        <v>2998.25</v>
      </c>
      <c r="T12" s="29"/>
      <c r="U12" s="29">
        <v>4611</v>
      </c>
      <c r="V12" s="26">
        <f t="shared" si="4"/>
        <v>6.502385599653003</v>
      </c>
      <c r="W12" s="3"/>
      <c r="X12" s="16"/>
    </row>
    <row r="13" spans="1:24" ht="21" customHeight="1">
      <c r="A13" s="45" t="s">
        <v>8</v>
      </c>
      <c r="B13" s="29">
        <v>700</v>
      </c>
      <c r="C13" s="29">
        <v>795</v>
      </c>
      <c r="D13" s="23">
        <f t="shared" si="0"/>
        <v>113.57142857142857</v>
      </c>
      <c r="E13" s="29">
        <v>200</v>
      </c>
      <c r="F13" s="29">
        <v>240</v>
      </c>
      <c r="G13" s="23">
        <f t="shared" si="1"/>
        <v>120</v>
      </c>
      <c r="H13" s="29">
        <v>3500</v>
      </c>
      <c r="I13" s="29">
        <v>2653</v>
      </c>
      <c r="J13" s="23">
        <f t="shared" si="2"/>
        <v>75.8</v>
      </c>
      <c r="K13" s="29">
        <v>4000</v>
      </c>
      <c r="L13" s="29">
        <v>0</v>
      </c>
      <c r="M13" s="23">
        <f t="shared" si="3"/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9">
        <f t="shared" si="5"/>
        <v>956.96</v>
      </c>
      <c r="T13" s="29"/>
      <c r="U13" s="29">
        <v>800</v>
      </c>
      <c r="V13" s="26">
        <f aca="true" t="shared" si="6" ref="V13:V41">S13/U13*10</f>
        <v>11.962000000000002</v>
      </c>
      <c r="W13" s="3"/>
      <c r="X13" s="16"/>
    </row>
    <row r="14" spans="1:24" ht="21" customHeight="1">
      <c r="A14" s="44" t="s">
        <v>9</v>
      </c>
      <c r="B14" s="29">
        <v>7900</v>
      </c>
      <c r="C14" s="29">
        <v>4720</v>
      </c>
      <c r="D14" s="23">
        <f t="shared" si="0"/>
        <v>59.74683544303797</v>
      </c>
      <c r="E14" s="29">
        <v>2550</v>
      </c>
      <c r="F14" s="29">
        <v>1330</v>
      </c>
      <c r="G14" s="23">
        <f t="shared" si="1"/>
        <v>52.156862745098046</v>
      </c>
      <c r="H14" s="29">
        <v>28590</v>
      </c>
      <c r="I14" s="29">
        <v>22500</v>
      </c>
      <c r="J14" s="23">
        <f t="shared" si="2"/>
        <v>78.69884575026232</v>
      </c>
      <c r="K14" s="29">
        <v>27040</v>
      </c>
      <c r="L14" s="29">
        <v>3800</v>
      </c>
      <c r="M14" s="23">
        <f t="shared" si="3"/>
        <v>14.053254437869821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9">
        <f t="shared" si="5"/>
        <v>8482.5</v>
      </c>
      <c r="T14" s="29"/>
      <c r="U14" s="29">
        <v>5718</v>
      </c>
      <c r="V14" s="26">
        <f t="shared" si="6"/>
        <v>14.834732423924448</v>
      </c>
      <c r="W14" s="3"/>
      <c r="X14" s="16"/>
    </row>
    <row r="15" spans="1:24" ht="21" customHeight="1">
      <c r="A15" s="44" t="s">
        <v>10</v>
      </c>
      <c r="B15" s="29">
        <v>3987</v>
      </c>
      <c r="C15" s="29">
        <v>3195</v>
      </c>
      <c r="D15" s="23">
        <f t="shared" si="0"/>
        <v>80.1354401805869</v>
      </c>
      <c r="E15" s="29">
        <v>3800</v>
      </c>
      <c r="F15" s="29">
        <v>1888</v>
      </c>
      <c r="G15" s="23">
        <f t="shared" si="1"/>
        <v>49.684210526315795</v>
      </c>
      <c r="H15" s="29">
        <v>33674</v>
      </c>
      <c r="I15" s="29">
        <v>26750</v>
      </c>
      <c r="J15" s="23">
        <f t="shared" si="2"/>
        <v>79.43814218685038</v>
      </c>
      <c r="K15" s="29">
        <v>35000</v>
      </c>
      <c r="L15" s="29">
        <v>0</v>
      </c>
      <c r="M15" s="23">
        <f t="shared" si="3"/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9">
        <f t="shared" si="5"/>
        <v>9409.6</v>
      </c>
      <c r="T15" s="29">
        <v>10086.6</v>
      </c>
      <c r="U15" s="29">
        <v>5700</v>
      </c>
      <c r="V15" s="72">
        <f t="shared" si="6"/>
        <v>16.508070175438597</v>
      </c>
      <c r="W15" s="3"/>
      <c r="X15" s="16"/>
    </row>
    <row r="16" spans="1:24" ht="21" customHeight="1">
      <c r="A16" s="44" t="s">
        <v>11</v>
      </c>
      <c r="B16" s="29">
        <v>576</v>
      </c>
      <c r="C16" s="29">
        <v>318</v>
      </c>
      <c r="D16" s="23">
        <f t="shared" si="0"/>
        <v>55.208333333333336</v>
      </c>
      <c r="E16" s="29">
        <v>910</v>
      </c>
      <c r="F16" s="29">
        <v>336</v>
      </c>
      <c r="G16" s="23">
        <f t="shared" si="1"/>
        <v>36.92307692307693</v>
      </c>
      <c r="H16" s="29">
        <v>2970</v>
      </c>
      <c r="I16" s="29">
        <v>2600</v>
      </c>
      <c r="J16" s="23">
        <f t="shared" si="2"/>
        <v>87.54208754208754</v>
      </c>
      <c r="K16" s="29">
        <v>3800</v>
      </c>
      <c r="L16" s="29">
        <v>558</v>
      </c>
      <c r="M16" s="23">
        <f t="shared" si="3"/>
        <v>14.684210526315788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9">
        <f t="shared" si="5"/>
        <v>1083.64</v>
      </c>
      <c r="T16" s="29">
        <v>6372</v>
      </c>
      <c r="U16" s="29">
        <v>1161</v>
      </c>
      <c r="V16" s="26">
        <f t="shared" si="6"/>
        <v>9.333677863910424</v>
      </c>
      <c r="W16" s="3"/>
      <c r="X16" s="16"/>
    </row>
    <row r="17" spans="1:24" ht="21" customHeight="1">
      <c r="A17" s="73" t="s">
        <v>12</v>
      </c>
      <c r="B17" s="68">
        <v>15200</v>
      </c>
      <c r="C17" s="68">
        <v>7198</v>
      </c>
      <c r="D17" s="69">
        <f t="shared" si="0"/>
        <v>47.35526315789474</v>
      </c>
      <c r="E17" s="68">
        <v>4733</v>
      </c>
      <c r="F17" s="68">
        <v>1438</v>
      </c>
      <c r="G17" s="69">
        <f t="shared" si="1"/>
        <v>30.382421297274455</v>
      </c>
      <c r="H17" s="68">
        <v>36760</v>
      </c>
      <c r="I17" s="68">
        <v>19257</v>
      </c>
      <c r="J17" s="69">
        <f t="shared" si="2"/>
        <v>52.38574537540806</v>
      </c>
      <c r="K17" s="68">
        <v>34670</v>
      </c>
      <c r="L17" s="68">
        <v>20598</v>
      </c>
      <c r="M17" s="69">
        <f t="shared" si="3"/>
        <v>59.41159503893856</v>
      </c>
      <c r="N17" s="70">
        <v>66</v>
      </c>
      <c r="O17" s="70">
        <v>0</v>
      </c>
      <c r="P17" s="70">
        <v>0</v>
      </c>
      <c r="Q17" s="70">
        <v>0</v>
      </c>
      <c r="R17" s="70">
        <v>0</v>
      </c>
      <c r="S17" s="68">
        <f t="shared" si="5"/>
        <v>10573.08</v>
      </c>
      <c r="T17" s="68"/>
      <c r="U17" s="68">
        <v>6537</v>
      </c>
      <c r="V17" s="71">
        <f t="shared" si="6"/>
        <v>16.174208352455256</v>
      </c>
      <c r="W17" s="3"/>
      <c r="X17" s="16"/>
    </row>
    <row r="18" spans="1:24" ht="21" customHeight="1">
      <c r="A18" s="44" t="s">
        <v>13</v>
      </c>
      <c r="B18" s="29">
        <v>5611</v>
      </c>
      <c r="C18" s="29">
        <v>4749</v>
      </c>
      <c r="D18" s="23">
        <f t="shared" si="0"/>
        <v>84.6373195508822</v>
      </c>
      <c r="E18" s="29">
        <v>10014</v>
      </c>
      <c r="F18" s="29">
        <v>2236</v>
      </c>
      <c r="G18" s="23">
        <f t="shared" si="1"/>
        <v>22.32873976432994</v>
      </c>
      <c r="H18" s="29">
        <v>27649</v>
      </c>
      <c r="I18" s="29">
        <v>34156</v>
      </c>
      <c r="J18" s="23">
        <f t="shared" si="2"/>
        <v>123.5343050381569</v>
      </c>
      <c r="K18" s="29">
        <v>45400</v>
      </c>
      <c r="L18" s="29">
        <v>0</v>
      </c>
      <c r="M18" s="23">
        <f t="shared" si="3"/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9">
        <f t="shared" si="5"/>
        <v>11936.12</v>
      </c>
      <c r="T18" s="29">
        <v>12136.8</v>
      </c>
      <c r="U18" s="29">
        <v>8078</v>
      </c>
      <c r="V18" s="26">
        <f t="shared" si="6"/>
        <v>14.776083188908146</v>
      </c>
      <c r="W18" s="3"/>
      <c r="X18" s="16"/>
    </row>
    <row r="19" spans="1:24" ht="21" customHeight="1">
      <c r="A19" s="45" t="s">
        <v>14</v>
      </c>
      <c r="B19" s="29">
        <v>13220</v>
      </c>
      <c r="C19" s="29">
        <v>4490</v>
      </c>
      <c r="D19" s="23">
        <f t="shared" si="0"/>
        <v>33.963691376701966</v>
      </c>
      <c r="E19" s="29">
        <v>4100</v>
      </c>
      <c r="F19" s="29">
        <v>1898</v>
      </c>
      <c r="G19" s="23">
        <f t="shared" si="1"/>
        <v>46.29268292682927</v>
      </c>
      <c r="H19" s="29">
        <v>16080</v>
      </c>
      <c r="I19" s="29">
        <v>7200</v>
      </c>
      <c r="J19" s="23">
        <f t="shared" si="2"/>
        <v>44.776119402985074</v>
      </c>
      <c r="K19" s="29">
        <v>27210</v>
      </c>
      <c r="L19" s="29">
        <v>20795</v>
      </c>
      <c r="M19" s="23">
        <f t="shared" si="3"/>
        <v>76.42410878353546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9">
        <f t="shared" si="5"/>
        <v>6901.2</v>
      </c>
      <c r="T19" s="29"/>
      <c r="U19" s="29">
        <v>4229</v>
      </c>
      <c r="V19" s="72">
        <f t="shared" si="6"/>
        <v>16.318751477890753</v>
      </c>
      <c r="W19" s="3"/>
      <c r="X19" s="16"/>
    </row>
    <row r="20" spans="1:24" ht="21" customHeight="1">
      <c r="A20" s="44" t="s">
        <v>15</v>
      </c>
      <c r="B20" s="29">
        <v>1210</v>
      </c>
      <c r="C20" s="29">
        <v>526</v>
      </c>
      <c r="D20" s="23">
        <f t="shared" si="0"/>
        <v>43.471074380165284</v>
      </c>
      <c r="E20" s="29">
        <v>972</v>
      </c>
      <c r="F20" s="29">
        <v>312</v>
      </c>
      <c r="G20" s="23">
        <f t="shared" si="1"/>
        <v>32.098765432098766</v>
      </c>
      <c r="H20" s="40">
        <v>0</v>
      </c>
      <c r="I20" s="29"/>
      <c r="J20" s="23"/>
      <c r="K20" s="29">
        <v>1600</v>
      </c>
      <c r="L20" s="29">
        <v>0</v>
      </c>
      <c r="M20" s="23">
        <f t="shared" si="3"/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9">
        <f t="shared" si="5"/>
        <v>140.4</v>
      </c>
      <c r="T20" s="29"/>
      <c r="U20" s="40">
        <v>400</v>
      </c>
      <c r="V20" s="26">
        <f t="shared" si="6"/>
        <v>3.5100000000000002</v>
      </c>
      <c r="W20" s="3"/>
      <c r="X20" s="16"/>
    </row>
    <row r="21" spans="1:24" ht="21" customHeight="1">
      <c r="A21" s="44" t="s">
        <v>16</v>
      </c>
      <c r="B21" s="29">
        <v>9007</v>
      </c>
      <c r="C21" s="29">
        <v>4107</v>
      </c>
      <c r="D21" s="23">
        <f t="shared" si="0"/>
        <v>45.597868324636394</v>
      </c>
      <c r="E21" s="29">
        <v>2100</v>
      </c>
      <c r="F21" s="29">
        <v>926</v>
      </c>
      <c r="G21" s="23">
        <f t="shared" si="1"/>
        <v>44.095238095238095</v>
      </c>
      <c r="H21" s="29">
        <v>21000</v>
      </c>
      <c r="I21" s="29">
        <v>22718</v>
      </c>
      <c r="J21" s="23">
        <f t="shared" si="2"/>
        <v>108.18095238095238</v>
      </c>
      <c r="K21" s="29">
        <v>30000</v>
      </c>
      <c r="L21" s="29">
        <v>1018</v>
      </c>
      <c r="M21" s="23">
        <f t="shared" si="3"/>
        <v>3.3933333333333335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9">
        <f t="shared" si="5"/>
        <v>7869.7</v>
      </c>
      <c r="T21" s="29"/>
      <c r="U21" s="29">
        <v>6015</v>
      </c>
      <c r="V21" s="26">
        <f t="shared" si="6"/>
        <v>13.083458021612635</v>
      </c>
      <c r="W21" s="3"/>
      <c r="X21" s="16"/>
    </row>
    <row r="22" spans="1:24" ht="21" customHeight="1">
      <c r="A22" s="44" t="s">
        <v>17</v>
      </c>
      <c r="B22" s="29">
        <v>3351</v>
      </c>
      <c r="C22" s="29">
        <v>1429</v>
      </c>
      <c r="D22" s="23">
        <f t="shared" si="0"/>
        <v>42.64398686959117</v>
      </c>
      <c r="E22" s="29">
        <v>1570</v>
      </c>
      <c r="F22" s="29">
        <v>50</v>
      </c>
      <c r="G22" s="23">
        <f t="shared" si="1"/>
        <v>3.1847133757961785</v>
      </c>
      <c r="H22" s="29">
        <v>9745</v>
      </c>
      <c r="I22" s="29">
        <v>10339</v>
      </c>
      <c r="J22" s="23">
        <f t="shared" si="2"/>
        <v>106.09543355566957</v>
      </c>
      <c r="K22" s="29">
        <v>15794</v>
      </c>
      <c r="L22" s="29">
        <v>415</v>
      </c>
      <c r="M22" s="23">
        <f t="shared" si="3"/>
        <v>2.627580093706471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9">
        <f t="shared" si="5"/>
        <v>3405.68</v>
      </c>
      <c r="T22" s="29"/>
      <c r="U22" s="29">
        <v>2326</v>
      </c>
      <c r="V22" s="26">
        <f t="shared" si="6"/>
        <v>14.641788478073945</v>
      </c>
      <c r="W22" s="3"/>
      <c r="X22" s="16"/>
    </row>
    <row r="23" spans="1:24" ht="21" customHeight="1">
      <c r="A23" s="44" t="s">
        <v>18</v>
      </c>
      <c r="B23" s="29">
        <v>7315</v>
      </c>
      <c r="C23" s="29">
        <v>4539</v>
      </c>
      <c r="D23" s="23">
        <f t="shared" si="0"/>
        <v>62.050580997949424</v>
      </c>
      <c r="E23" s="29">
        <v>4134</v>
      </c>
      <c r="F23" s="29">
        <v>296</v>
      </c>
      <c r="G23" s="23">
        <f t="shared" si="1"/>
        <v>7.160135462022255</v>
      </c>
      <c r="H23" s="29">
        <v>37134</v>
      </c>
      <c r="I23" s="29">
        <v>42234</v>
      </c>
      <c r="J23" s="23">
        <f t="shared" si="2"/>
        <v>113.73404427209566</v>
      </c>
      <c r="K23" s="29">
        <v>40998</v>
      </c>
      <c r="L23" s="29">
        <v>9500</v>
      </c>
      <c r="M23" s="23">
        <f t="shared" si="3"/>
        <v>23.17186204205083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9">
        <f t="shared" si="5"/>
        <v>15358.080000000002</v>
      </c>
      <c r="T23" s="29"/>
      <c r="U23" s="29">
        <v>7552</v>
      </c>
      <c r="V23" s="72">
        <f t="shared" si="6"/>
        <v>20.336440677966102</v>
      </c>
      <c r="W23" s="3"/>
      <c r="X23" s="16"/>
    </row>
    <row r="24" spans="1:24" ht="21" customHeight="1">
      <c r="A24" s="44" t="s">
        <v>19</v>
      </c>
      <c r="B24" s="29">
        <v>3782</v>
      </c>
      <c r="C24" s="29">
        <v>2945</v>
      </c>
      <c r="D24" s="23">
        <f t="shared" si="0"/>
        <v>77.8688524590164</v>
      </c>
      <c r="E24" s="29">
        <v>1425</v>
      </c>
      <c r="F24" s="29">
        <v>621</v>
      </c>
      <c r="G24" s="23">
        <f t="shared" si="1"/>
        <v>43.57894736842105</v>
      </c>
      <c r="H24" s="29">
        <v>33108</v>
      </c>
      <c r="I24" s="29">
        <v>21341</v>
      </c>
      <c r="J24" s="23">
        <f t="shared" si="2"/>
        <v>64.45874108976682</v>
      </c>
      <c r="K24" s="29">
        <v>38600</v>
      </c>
      <c r="L24" s="29">
        <v>0</v>
      </c>
      <c r="M24" s="23">
        <f t="shared" si="3"/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9">
        <f t="shared" si="5"/>
        <v>7108.57</v>
      </c>
      <c r="T24" s="29">
        <v>4482.4</v>
      </c>
      <c r="U24" s="29">
        <v>5021</v>
      </c>
      <c r="V24" s="26">
        <f t="shared" si="6"/>
        <v>14.15767775343557</v>
      </c>
      <c r="W24" s="3"/>
      <c r="X24" s="16"/>
    </row>
    <row r="25" spans="1:24" ht="21" customHeight="1">
      <c r="A25" s="45" t="s">
        <v>53</v>
      </c>
      <c r="B25" s="29">
        <v>3860</v>
      </c>
      <c r="C25" s="29">
        <v>1034</v>
      </c>
      <c r="D25" s="23">
        <f t="shared" si="0"/>
        <v>26.787564766839377</v>
      </c>
      <c r="E25" s="29">
        <v>2000</v>
      </c>
      <c r="F25" s="29">
        <v>175</v>
      </c>
      <c r="G25" s="23">
        <f t="shared" si="1"/>
        <v>8.75</v>
      </c>
      <c r="H25" s="29">
        <v>3500</v>
      </c>
      <c r="I25" s="29">
        <v>1800</v>
      </c>
      <c r="J25" s="23">
        <f t="shared" si="2"/>
        <v>51.42857142857142</v>
      </c>
      <c r="K25" s="29">
        <v>8800</v>
      </c>
      <c r="L25" s="29">
        <v>1972</v>
      </c>
      <c r="M25" s="23">
        <f t="shared" si="3"/>
        <v>22.40909090909091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9">
        <f t="shared" si="5"/>
        <v>1009.71</v>
      </c>
      <c r="T25" s="29"/>
      <c r="U25" s="29">
        <v>1038</v>
      </c>
      <c r="V25" s="26">
        <f t="shared" si="6"/>
        <v>9.727456647398844</v>
      </c>
      <c r="W25" s="3"/>
      <c r="X25" s="16"/>
    </row>
    <row r="26" spans="1:24" ht="21" customHeight="1">
      <c r="A26" s="44" t="s">
        <v>20</v>
      </c>
      <c r="B26" s="29">
        <v>3677</v>
      </c>
      <c r="C26" s="29">
        <v>1521</v>
      </c>
      <c r="D26" s="23">
        <f t="shared" si="0"/>
        <v>41.36524340494969</v>
      </c>
      <c r="E26" s="29">
        <v>2287</v>
      </c>
      <c r="F26" s="29">
        <v>1268</v>
      </c>
      <c r="G26" s="23">
        <f t="shared" si="1"/>
        <v>55.44381285526892</v>
      </c>
      <c r="H26" s="29">
        <v>6644</v>
      </c>
      <c r="I26" s="29">
        <v>5933</v>
      </c>
      <c r="J26" s="23">
        <f t="shared" si="2"/>
        <v>89.29861529199277</v>
      </c>
      <c r="K26" s="29">
        <v>6840</v>
      </c>
      <c r="L26" s="29">
        <v>1200</v>
      </c>
      <c r="M26" s="23">
        <f t="shared" si="3"/>
        <v>17.543859649122805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9">
        <f t="shared" si="5"/>
        <v>2685.16</v>
      </c>
      <c r="T26" s="29"/>
      <c r="U26" s="29">
        <v>1769</v>
      </c>
      <c r="V26" s="26">
        <f t="shared" si="6"/>
        <v>15.178971170152629</v>
      </c>
      <c r="W26" s="3"/>
      <c r="X26" s="16"/>
    </row>
    <row r="27" spans="1:24" ht="21" customHeight="1">
      <c r="A27" s="44" t="s">
        <v>21</v>
      </c>
      <c r="B27" s="29">
        <v>1442</v>
      </c>
      <c r="C27" s="29">
        <v>1560</v>
      </c>
      <c r="D27" s="23">
        <f t="shared" si="0"/>
        <v>108.18307905686547</v>
      </c>
      <c r="E27" s="29">
        <v>1500</v>
      </c>
      <c r="F27" s="29">
        <v>680</v>
      </c>
      <c r="G27" s="23">
        <f t="shared" si="1"/>
        <v>45.33333333333333</v>
      </c>
      <c r="H27" s="29">
        <v>17000</v>
      </c>
      <c r="I27" s="29">
        <v>9480</v>
      </c>
      <c r="J27" s="23">
        <f t="shared" si="2"/>
        <v>55.76470588235294</v>
      </c>
      <c r="K27" s="29">
        <v>19000</v>
      </c>
      <c r="L27" s="29">
        <v>1120</v>
      </c>
      <c r="M27" s="23">
        <f t="shared" si="3"/>
        <v>5.894736842105263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9">
        <f t="shared" si="5"/>
        <v>3541.2</v>
      </c>
      <c r="T27" s="29"/>
      <c r="U27" s="29">
        <v>3400</v>
      </c>
      <c r="V27" s="26">
        <f t="shared" si="6"/>
        <v>10.415294117647058</v>
      </c>
      <c r="W27" s="3"/>
      <c r="X27" s="16"/>
    </row>
    <row r="28" spans="1:24" ht="21" customHeight="1">
      <c r="A28" s="44" t="s">
        <v>22</v>
      </c>
      <c r="B28" s="29">
        <v>7238</v>
      </c>
      <c r="C28" s="29">
        <v>4411</v>
      </c>
      <c r="D28" s="23">
        <f t="shared" si="0"/>
        <v>60.94224924012158</v>
      </c>
      <c r="E28" s="29">
        <v>4970</v>
      </c>
      <c r="F28" s="29">
        <v>2088</v>
      </c>
      <c r="G28" s="23">
        <f t="shared" si="1"/>
        <v>42.012072434607646</v>
      </c>
      <c r="H28" s="29">
        <v>30745</v>
      </c>
      <c r="I28" s="29">
        <v>26136</v>
      </c>
      <c r="J28" s="23">
        <f t="shared" si="2"/>
        <v>85.00894454382826</v>
      </c>
      <c r="K28" s="29">
        <v>33235</v>
      </c>
      <c r="L28" s="29">
        <v>0</v>
      </c>
      <c r="M28" s="23">
        <f t="shared" si="3"/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9">
        <f t="shared" si="5"/>
        <v>9303.12</v>
      </c>
      <c r="T28" s="29">
        <v>8998.8</v>
      </c>
      <c r="U28" s="29">
        <v>6397</v>
      </c>
      <c r="V28" s="26">
        <f t="shared" si="6"/>
        <v>14.542942004064408</v>
      </c>
      <c r="W28" s="3"/>
      <c r="X28" s="16"/>
    </row>
    <row r="29" spans="1:24" ht="21" customHeight="1">
      <c r="A29" s="44" t="s">
        <v>23</v>
      </c>
      <c r="B29" s="29">
        <v>8199</v>
      </c>
      <c r="C29" s="29">
        <v>5829</v>
      </c>
      <c r="D29" s="23">
        <f t="shared" si="0"/>
        <v>71.09403585803148</v>
      </c>
      <c r="E29" s="29">
        <v>5213</v>
      </c>
      <c r="F29" s="29">
        <v>1251</v>
      </c>
      <c r="G29" s="23">
        <f t="shared" si="1"/>
        <v>23.997698062535967</v>
      </c>
      <c r="H29" s="29">
        <v>9423</v>
      </c>
      <c r="I29" s="40">
        <v>22367</v>
      </c>
      <c r="J29" s="23">
        <f t="shared" si="2"/>
        <v>237.36601931444338</v>
      </c>
      <c r="K29" s="29">
        <v>49815</v>
      </c>
      <c r="L29" s="29">
        <v>24395</v>
      </c>
      <c r="M29" s="23">
        <f t="shared" si="3"/>
        <v>48.971193415637856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9">
        <f t="shared" si="5"/>
        <v>12111.49</v>
      </c>
      <c r="T29" s="29"/>
      <c r="U29" s="29">
        <v>7995</v>
      </c>
      <c r="V29" s="26">
        <f t="shared" si="6"/>
        <v>15.148830519074421</v>
      </c>
      <c r="W29" s="3"/>
      <c r="X29" s="16"/>
    </row>
    <row r="30" spans="1:24" ht="21" customHeight="1">
      <c r="A30" s="44" t="s">
        <v>24</v>
      </c>
      <c r="B30" s="29">
        <v>10303</v>
      </c>
      <c r="C30" s="29">
        <v>7884</v>
      </c>
      <c r="D30" s="23">
        <f t="shared" si="0"/>
        <v>76.52140153353392</v>
      </c>
      <c r="E30" s="29">
        <v>6455</v>
      </c>
      <c r="F30" s="29">
        <v>2790</v>
      </c>
      <c r="G30" s="23">
        <f t="shared" si="1"/>
        <v>43.22230828814872</v>
      </c>
      <c r="H30" s="29">
        <v>60140</v>
      </c>
      <c r="I30" s="29">
        <v>38584</v>
      </c>
      <c r="J30" s="23">
        <f t="shared" si="2"/>
        <v>64.15696707682075</v>
      </c>
      <c r="K30" s="29">
        <v>50346</v>
      </c>
      <c r="L30" s="29">
        <v>20011</v>
      </c>
      <c r="M30" s="23">
        <f t="shared" si="3"/>
        <v>39.74695109839908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9">
        <f t="shared" si="5"/>
        <v>17204.36</v>
      </c>
      <c r="T30" s="29"/>
      <c r="U30" s="29">
        <v>11398</v>
      </c>
      <c r="V30" s="26">
        <f t="shared" si="6"/>
        <v>15.09419196350237</v>
      </c>
      <c r="W30" s="3"/>
      <c r="X30" s="16"/>
    </row>
    <row r="31" spans="1:24" ht="21" customHeight="1">
      <c r="A31" s="44" t="s">
        <v>25</v>
      </c>
      <c r="B31" s="40">
        <v>6976</v>
      </c>
      <c r="C31" s="40">
        <v>5057</v>
      </c>
      <c r="D31" s="41">
        <f t="shared" si="0"/>
        <v>72.4913990825688</v>
      </c>
      <c r="E31" s="40">
        <v>1757</v>
      </c>
      <c r="F31" s="40">
        <v>1406</v>
      </c>
      <c r="G31" s="41">
        <f t="shared" si="1"/>
        <v>80.02276607854297</v>
      </c>
      <c r="H31" s="40">
        <v>38713</v>
      </c>
      <c r="I31" s="40">
        <v>29716</v>
      </c>
      <c r="J31" s="41">
        <f t="shared" si="2"/>
        <v>76.75974478857232</v>
      </c>
      <c r="K31" s="40">
        <v>38446</v>
      </c>
      <c r="L31" s="40">
        <v>0</v>
      </c>
      <c r="M31" s="41">
        <f t="shared" si="3"/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0">
        <f t="shared" si="5"/>
        <v>10141.820000000002</v>
      </c>
      <c r="T31" s="40">
        <v>7367.2</v>
      </c>
      <c r="U31" s="40">
        <v>6830</v>
      </c>
      <c r="V31" s="43">
        <f t="shared" si="6"/>
        <v>14.848931185944366</v>
      </c>
      <c r="W31" s="3"/>
      <c r="X31" s="16"/>
    </row>
    <row r="32" spans="1:24" ht="21" customHeight="1">
      <c r="A32" s="44" t="s">
        <v>52</v>
      </c>
      <c r="B32" s="29">
        <v>3781</v>
      </c>
      <c r="C32" s="29">
        <v>2306</v>
      </c>
      <c r="D32" s="23">
        <f t="shared" si="0"/>
        <v>60.98915630785506</v>
      </c>
      <c r="E32" s="29">
        <v>3187</v>
      </c>
      <c r="F32" s="29">
        <v>2427</v>
      </c>
      <c r="G32" s="23">
        <f t="shared" si="1"/>
        <v>76.1531220583621</v>
      </c>
      <c r="H32" s="29">
        <v>5800</v>
      </c>
      <c r="I32" s="29">
        <v>2894</v>
      </c>
      <c r="J32" s="23">
        <f t="shared" si="2"/>
        <v>49.896551724137936</v>
      </c>
      <c r="K32" s="29">
        <v>6000</v>
      </c>
      <c r="L32" s="29">
        <v>0</v>
      </c>
      <c r="M32" s="23">
        <f t="shared" si="3"/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9">
        <f t="shared" si="5"/>
        <v>2018.23</v>
      </c>
      <c r="T32" s="29"/>
      <c r="U32" s="29">
        <v>1806</v>
      </c>
      <c r="V32" s="26">
        <f t="shared" si="6"/>
        <v>11.17513842746401</v>
      </c>
      <c r="W32" s="3"/>
      <c r="X32" s="16"/>
    </row>
    <row r="33" spans="1:24" ht="21" customHeight="1">
      <c r="A33" s="45" t="s">
        <v>51</v>
      </c>
      <c r="B33" s="29">
        <v>2157</v>
      </c>
      <c r="C33" s="29">
        <v>787</v>
      </c>
      <c r="D33" s="23">
        <f t="shared" si="0"/>
        <v>36.48585999072787</v>
      </c>
      <c r="E33" s="29">
        <v>460</v>
      </c>
      <c r="F33" s="29">
        <v>363</v>
      </c>
      <c r="G33" s="23">
        <f t="shared" si="1"/>
        <v>78.91304347826087</v>
      </c>
      <c r="H33" s="29">
        <v>3660</v>
      </c>
      <c r="I33" s="29">
        <v>674</v>
      </c>
      <c r="J33" s="23">
        <f t="shared" si="2"/>
        <v>18.415300546448087</v>
      </c>
      <c r="K33" s="29">
        <v>740</v>
      </c>
      <c r="L33" s="29">
        <v>901</v>
      </c>
      <c r="M33" s="23">
        <f t="shared" si="3"/>
        <v>121.75675675675677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9">
        <f t="shared" si="5"/>
        <v>541.21</v>
      </c>
      <c r="T33" s="29">
        <v>2332.8</v>
      </c>
      <c r="U33" s="29">
        <v>476</v>
      </c>
      <c r="V33" s="26">
        <f t="shared" si="6"/>
        <v>11.369957983193277</v>
      </c>
      <c r="W33" s="3"/>
      <c r="X33" s="16"/>
    </row>
    <row r="34" spans="1:24" ht="21" customHeight="1">
      <c r="A34" s="44" t="s">
        <v>50</v>
      </c>
      <c r="B34" s="29">
        <v>15051</v>
      </c>
      <c r="C34" s="29">
        <v>8485</v>
      </c>
      <c r="D34" s="23">
        <f t="shared" si="0"/>
        <v>56.374991694904</v>
      </c>
      <c r="E34" s="29">
        <v>9490</v>
      </c>
      <c r="F34" s="29">
        <v>2450</v>
      </c>
      <c r="G34" s="23">
        <f t="shared" si="1"/>
        <v>25.816649104320337</v>
      </c>
      <c r="H34" s="29">
        <v>65631</v>
      </c>
      <c r="I34" s="29">
        <v>54234</v>
      </c>
      <c r="J34" s="23">
        <f t="shared" si="2"/>
        <v>82.63473053892216</v>
      </c>
      <c r="K34" s="29">
        <v>93410</v>
      </c>
      <c r="L34" s="29">
        <v>15835</v>
      </c>
      <c r="M34" s="23">
        <f t="shared" si="3"/>
        <v>16.95214645112943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9">
        <f t="shared" si="5"/>
        <v>21307.68</v>
      </c>
      <c r="T34" s="29"/>
      <c r="U34" s="29">
        <v>13104</v>
      </c>
      <c r="V34" s="26">
        <f t="shared" si="6"/>
        <v>16.26043956043956</v>
      </c>
      <c r="W34" s="3"/>
      <c r="X34" s="16"/>
    </row>
    <row r="35" spans="1:24" ht="21" customHeight="1">
      <c r="A35" s="44" t="s">
        <v>26</v>
      </c>
      <c r="B35" s="29">
        <v>6078</v>
      </c>
      <c r="C35" s="29">
        <v>1130</v>
      </c>
      <c r="D35" s="23">
        <f t="shared" si="0"/>
        <v>18.591641987495887</v>
      </c>
      <c r="E35" s="29">
        <v>2200</v>
      </c>
      <c r="F35" s="29">
        <v>409</v>
      </c>
      <c r="G35" s="23">
        <f t="shared" si="1"/>
        <v>18.59090909090909</v>
      </c>
      <c r="H35" s="29">
        <v>7350</v>
      </c>
      <c r="I35" s="29">
        <v>4395</v>
      </c>
      <c r="J35" s="23">
        <f t="shared" si="2"/>
        <v>59.795918367346935</v>
      </c>
      <c r="K35" s="29">
        <v>2950</v>
      </c>
      <c r="L35" s="29">
        <v>0</v>
      </c>
      <c r="M35" s="23">
        <f t="shared" si="3"/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9">
        <f t="shared" si="5"/>
        <v>1590.45</v>
      </c>
      <c r="T35" s="29"/>
      <c r="U35" s="29">
        <v>1080</v>
      </c>
      <c r="V35" s="26">
        <f t="shared" si="6"/>
        <v>14.726388888888888</v>
      </c>
      <c r="W35" s="3"/>
      <c r="X35" s="16"/>
    </row>
    <row r="36" spans="1:24" ht="21" customHeight="1">
      <c r="A36" s="44" t="s">
        <v>27</v>
      </c>
      <c r="B36" s="29">
        <v>6607</v>
      </c>
      <c r="C36" s="29">
        <v>3535</v>
      </c>
      <c r="D36" s="23">
        <f t="shared" si="0"/>
        <v>53.50385954290904</v>
      </c>
      <c r="E36" s="29">
        <v>2407</v>
      </c>
      <c r="F36" s="29">
        <v>1496</v>
      </c>
      <c r="G36" s="23">
        <f t="shared" si="1"/>
        <v>62.152056501869545</v>
      </c>
      <c r="H36" s="29">
        <v>21800</v>
      </c>
      <c r="I36" s="29">
        <v>12500</v>
      </c>
      <c r="J36" s="23">
        <f t="shared" si="2"/>
        <v>57.3394495412844</v>
      </c>
      <c r="K36" s="29">
        <v>21000</v>
      </c>
      <c r="L36" s="40">
        <v>20209</v>
      </c>
      <c r="M36" s="23">
        <f t="shared" si="3"/>
        <v>96.23333333333333</v>
      </c>
      <c r="N36" s="27">
        <v>358</v>
      </c>
      <c r="O36" s="27">
        <v>0</v>
      </c>
      <c r="P36" s="27">
        <v>0</v>
      </c>
      <c r="Q36" s="27">
        <v>0</v>
      </c>
      <c r="R36" s="27">
        <v>0</v>
      </c>
      <c r="S36" s="29">
        <f t="shared" si="5"/>
        <v>8615.119999999999</v>
      </c>
      <c r="T36" s="29"/>
      <c r="U36" s="29">
        <v>4894</v>
      </c>
      <c r="V36" s="72">
        <f t="shared" si="6"/>
        <v>17.603432774826317</v>
      </c>
      <c r="W36" s="3"/>
      <c r="X36" s="16"/>
    </row>
    <row r="37" spans="1:24" ht="21" customHeight="1">
      <c r="A37" s="44" t="s">
        <v>28</v>
      </c>
      <c r="B37" s="29">
        <v>4796</v>
      </c>
      <c r="C37" s="29">
        <v>2600</v>
      </c>
      <c r="D37" s="23">
        <f t="shared" si="0"/>
        <v>54.21184320266889</v>
      </c>
      <c r="E37" s="29">
        <v>3170</v>
      </c>
      <c r="F37" s="29">
        <v>880</v>
      </c>
      <c r="G37" s="23">
        <f t="shared" si="1"/>
        <v>27.760252365930597</v>
      </c>
      <c r="H37" s="29">
        <v>21433</v>
      </c>
      <c r="I37" s="29">
        <v>11010</v>
      </c>
      <c r="J37" s="23">
        <f t="shared" si="2"/>
        <v>51.36938366071012</v>
      </c>
      <c r="K37" s="29">
        <v>20430</v>
      </c>
      <c r="L37" s="29">
        <v>0</v>
      </c>
      <c r="M37" s="23">
        <f t="shared" si="3"/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9">
        <f t="shared" si="5"/>
        <v>3919.2000000000003</v>
      </c>
      <c r="T37" s="29"/>
      <c r="U37" s="29">
        <v>4759</v>
      </c>
      <c r="V37" s="26">
        <f t="shared" si="6"/>
        <v>8.235343559571339</v>
      </c>
      <c r="W37" s="3"/>
      <c r="X37" s="16"/>
    </row>
    <row r="38" spans="1:24" ht="21" customHeight="1">
      <c r="A38" s="44" t="s">
        <v>29</v>
      </c>
      <c r="B38" s="29">
        <v>4798</v>
      </c>
      <c r="C38" s="29">
        <v>2265</v>
      </c>
      <c r="D38" s="23">
        <f t="shared" si="0"/>
        <v>47.20716965402251</v>
      </c>
      <c r="E38" s="29">
        <v>5727</v>
      </c>
      <c r="F38" s="29">
        <v>1184</v>
      </c>
      <c r="G38" s="23">
        <f t="shared" si="1"/>
        <v>20.67400034922298</v>
      </c>
      <c r="H38" s="29">
        <v>7768</v>
      </c>
      <c r="I38" s="29">
        <v>220</v>
      </c>
      <c r="J38" s="23">
        <f t="shared" si="2"/>
        <v>2.832131822863028</v>
      </c>
      <c r="K38" s="29">
        <v>10390</v>
      </c>
      <c r="L38" s="29">
        <v>7883</v>
      </c>
      <c r="M38" s="23">
        <f t="shared" si="3"/>
        <v>75.87102983638113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9">
        <f t="shared" si="5"/>
        <v>2022.14</v>
      </c>
      <c r="T38" s="29"/>
      <c r="U38" s="29">
        <v>2381</v>
      </c>
      <c r="V38" s="26">
        <f t="shared" si="6"/>
        <v>8.492818143637127</v>
      </c>
      <c r="W38" s="3"/>
      <c r="X38" s="16"/>
    </row>
    <row r="39" spans="1:24" ht="23.25" customHeight="1" thickBot="1">
      <c r="A39" s="46" t="s">
        <v>30</v>
      </c>
      <c r="B39" s="30">
        <v>2270</v>
      </c>
      <c r="C39" s="30">
        <v>430</v>
      </c>
      <c r="D39" s="19">
        <f t="shared" si="0"/>
        <v>18.94273127753304</v>
      </c>
      <c r="E39" s="30">
        <v>1830</v>
      </c>
      <c r="F39" s="30">
        <v>520</v>
      </c>
      <c r="G39" s="19">
        <f t="shared" si="1"/>
        <v>28.415300546448087</v>
      </c>
      <c r="H39" s="30">
        <v>5500</v>
      </c>
      <c r="I39" s="30">
        <v>0</v>
      </c>
      <c r="J39" s="19">
        <f t="shared" si="2"/>
        <v>0</v>
      </c>
      <c r="K39" s="30">
        <v>7000</v>
      </c>
      <c r="L39" s="30">
        <v>0</v>
      </c>
      <c r="M39" s="19">
        <f t="shared" si="3"/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0">
        <f t="shared" si="5"/>
        <v>234</v>
      </c>
      <c r="T39" s="30"/>
      <c r="U39" s="30">
        <v>1086</v>
      </c>
      <c r="V39" s="32">
        <f t="shared" si="6"/>
        <v>2.154696132596685</v>
      </c>
      <c r="W39" s="13"/>
      <c r="X39" s="18"/>
    </row>
    <row r="40" spans="1:24" ht="21" customHeight="1" thickBot="1">
      <c r="A40" s="39" t="s">
        <v>57</v>
      </c>
      <c r="B40" s="33">
        <f>SUM(B6:B39)</f>
        <v>210344</v>
      </c>
      <c r="C40" s="33">
        <f>SUM(C6:C39)</f>
        <v>124280</v>
      </c>
      <c r="D40" s="34">
        <f t="shared" si="0"/>
        <v>59.08416688852546</v>
      </c>
      <c r="E40" s="33">
        <f>SUM(E6:E39)</f>
        <v>113720</v>
      </c>
      <c r="F40" s="33">
        <f>SUM(F6:F39)</f>
        <v>43749</v>
      </c>
      <c r="G40" s="34">
        <f t="shared" si="1"/>
        <v>38.47080548716145</v>
      </c>
      <c r="H40" s="33">
        <f>SUM(H6:H39)</f>
        <v>765988</v>
      </c>
      <c r="I40" s="33">
        <f>SUM(I6:I39)</f>
        <v>575697</v>
      </c>
      <c r="J40" s="34">
        <f t="shared" si="2"/>
        <v>75.15744371974495</v>
      </c>
      <c r="K40" s="33">
        <f aca="true" t="shared" si="7" ref="K40:U40">SUM(K6:K39)</f>
        <v>890558</v>
      </c>
      <c r="L40" s="33">
        <f t="shared" si="7"/>
        <v>175613</v>
      </c>
      <c r="M40" s="34">
        <f t="shared" si="3"/>
        <v>19.719434332182743</v>
      </c>
      <c r="N40" s="35">
        <f t="shared" si="7"/>
        <v>424</v>
      </c>
      <c r="O40" s="35">
        <f t="shared" si="7"/>
        <v>0</v>
      </c>
      <c r="P40" s="35">
        <f t="shared" si="7"/>
        <v>0</v>
      </c>
      <c r="Q40" s="35">
        <f t="shared" si="7"/>
        <v>0</v>
      </c>
      <c r="R40" s="35">
        <f t="shared" si="7"/>
        <v>0</v>
      </c>
      <c r="S40" s="33">
        <f t="shared" si="7"/>
        <v>235694.8</v>
      </c>
      <c r="T40" s="33">
        <f t="shared" si="7"/>
        <v>75981.4</v>
      </c>
      <c r="U40" s="33">
        <f t="shared" si="7"/>
        <v>163265</v>
      </c>
      <c r="V40" s="36">
        <f t="shared" si="6"/>
        <v>14.43633356812544</v>
      </c>
      <c r="W40" s="2"/>
      <c r="X40" s="2"/>
    </row>
    <row r="41" spans="1:24" ht="21" customHeight="1" thickBot="1">
      <c r="A41" s="47" t="s">
        <v>54</v>
      </c>
      <c r="B41" s="48">
        <f>SUM(B6:B39)/1000</f>
        <v>210.344</v>
      </c>
      <c r="C41" s="48">
        <f>SUM(C6:C39)/1000</f>
        <v>124.28</v>
      </c>
      <c r="D41" s="49">
        <f t="shared" si="0"/>
        <v>59.084166888525466</v>
      </c>
      <c r="E41" s="48">
        <f>SUM(E6:E39)/1000</f>
        <v>113.72</v>
      </c>
      <c r="F41" s="48">
        <f>SUM(F6:F39)/1000</f>
        <v>43.749</v>
      </c>
      <c r="G41" s="49">
        <f t="shared" si="1"/>
        <v>38.47080548716145</v>
      </c>
      <c r="H41" s="48">
        <f>SUM(H6:H39)/1000</f>
        <v>765.988</v>
      </c>
      <c r="I41" s="48">
        <f>SUM(I6:I39)/1000</f>
        <v>575.697</v>
      </c>
      <c r="J41" s="49">
        <f t="shared" si="2"/>
        <v>75.15744371974495</v>
      </c>
      <c r="K41" s="48">
        <f>SUM(K6:K39)/1000</f>
        <v>890.558</v>
      </c>
      <c r="L41" s="48">
        <f>SUM(L6:L39)/1000</f>
        <v>175.613</v>
      </c>
      <c r="M41" s="49">
        <f t="shared" si="3"/>
        <v>19.719434332182743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8">
        <f>SUM(S6:S39)/1000</f>
        <v>235.6948</v>
      </c>
      <c r="T41" s="48">
        <f>SUM(T6:T39)/1000</f>
        <v>75.9814</v>
      </c>
      <c r="U41" s="48">
        <f>SUM(U6:U39)/1000</f>
        <v>163.265</v>
      </c>
      <c r="V41" s="48">
        <f t="shared" si="6"/>
        <v>14.436333568125441</v>
      </c>
      <c r="W41" s="1"/>
      <c r="X41" s="8"/>
    </row>
    <row r="42" spans="1:24" ht="20.25">
      <c r="A42" s="50" t="s">
        <v>62</v>
      </c>
      <c r="B42" s="53">
        <v>187.5</v>
      </c>
      <c r="C42" s="52">
        <v>147.8</v>
      </c>
      <c r="D42" s="52">
        <v>79</v>
      </c>
      <c r="E42" s="53">
        <v>105.1</v>
      </c>
      <c r="F42" s="53">
        <v>74.7</v>
      </c>
      <c r="G42" s="53">
        <v>71</v>
      </c>
      <c r="H42" s="53">
        <v>767.8</v>
      </c>
      <c r="I42" s="53">
        <v>594.7</v>
      </c>
      <c r="J42" s="52">
        <v>77</v>
      </c>
      <c r="K42" s="53">
        <v>875.1</v>
      </c>
      <c r="L42" s="53">
        <v>138.9</v>
      </c>
      <c r="M42" s="53">
        <v>16</v>
      </c>
      <c r="N42" s="53">
        <v>0</v>
      </c>
      <c r="O42" s="51"/>
      <c r="P42" s="51"/>
      <c r="Q42" s="51"/>
      <c r="R42" s="53">
        <v>0</v>
      </c>
      <c r="S42" s="53">
        <v>248.9</v>
      </c>
      <c r="T42" s="51"/>
      <c r="U42" s="53">
        <v>165.9</v>
      </c>
      <c r="V42" s="53">
        <v>15</v>
      </c>
      <c r="W42" s="11"/>
      <c r="X42" s="11"/>
    </row>
    <row r="43" spans="1:24" ht="12.75">
      <c r="A43" s="1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11"/>
      <c r="X43" s="11"/>
    </row>
    <row r="44" spans="1:24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2.75">
      <c r="A48" s="14"/>
      <c r="B48" s="11"/>
      <c r="C48" s="11"/>
      <c r="D48" s="11"/>
      <c r="E48" s="11"/>
      <c r="F48" s="11"/>
      <c r="G48" s="11"/>
      <c r="H48" s="11"/>
      <c r="I48" s="11"/>
      <c r="J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</sheetData>
  <sheetProtection/>
  <autoFilter ref="A5:X41"/>
  <mergeCells count="15">
    <mergeCell ref="S2:S4"/>
    <mergeCell ref="U2:U4"/>
    <mergeCell ref="V2:V4"/>
    <mergeCell ref="A1:V1"/>
    <mergeCell ref="E3:G3"/>
    <mergeCell ref="H3:J3"/>
    <mergeCell ref="K3:M3"/>
    <mergeCell ref="R2:R4"/>
    <mergeCell ref="N2:N4"/>
    <mergeCell ref="B3:B4"/>
    <mergeCell ref="D3:D4"/>
    <mergeCell ref="A2:A4"/>
    <mergeCell ref="B2:D2"/>
    <mergeCell ref="E2:M2"/>
    <mergeCell ref="C3:C4"/>
  </mergeCells>
  <printOptions/>
  <pageMargins left="0.984251968503937" right="0.7874015748031497" top="0.1968503937007874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sox-4</cp:lastModifiedBy>
  <cp:lastPrinted>2015-07-17T12:18:21Z</cp:lastPrinted>
  <dcterms:created xsi:type="dcterms:W3CDTF">2008-05-27T06:20:23Z</dcterms:created>
  <dcterms:modified xsi:type="dcterms:W3CDTF">2015-07-22T05:11:11Z</dcterms:modified>
  <cp:category/>
  <cp:version/>
  <cp:contentType/>
  <cp:contentStatus/>
</cp:coreProperties>
</file>