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11595" firstSheet="4" activeTab="14"/>
  </bookViews>
  <sheets>
    <sheet name="11.08.15" sheetId="1" r:id="rId1"/>
    <sheet name="12.08.15" sheetId="2" r:id="rId2"/>
    <sheet name="13.08.15" sheetId="3" r:id="rId3"/>
    <sheet name="16.08.15 " sheetId="4" r:id="rId4"/>
    <sheet name="17.08.15" sheetId="5" r:id="rId5"/>
    <sheet name="18.08.15" sheetId="6" r:id="rId6"/>
    <sheet name="19.08.15" sheetId="7" r:id="rId7"/>
    <sheet name="20.08.15" sheetId="8" r:id="rId8"/>
    <sheet name="23.08.15" sheetId="9" r:id="rId9"/>
    <sheet name="24.08.15" sheetId="10" r:id="rId10"/>
    <sheet name="25.08.15" sheetId="11" r:id="rId11"/>
    <sheet name="26.08.15" sheetId="12" r:id="rId12"/>
    <sheet name="27.08.15" sheetId="13" r:id="rId13"/>
    <sheet name="06.09.15 " sheetId="14" r:id="rId14"/>
    <sheet name="07.09.15" sheetId="15" r:id="rId15"/>
  </sheets>
  <definedNames/>
  <calcPr fullCalcOnLoad="1"/>
</workbook>
</file>

<file path=xl/sharedStrings.xml><?xml version="1.0" encoding="utf-8"?>
<sst xmlns="http://schemas.openxmlformats.org/spreadsheetml/2006/main" count="362" uniqueCount="38">
  <si>
    <t>Наименование сельхоз организации</t>
  </si>
  <si>
    <t>Поголовье коров на отчетную дату</t>
  </si>
  <si>
    <t xml:space="preserve">     +/- к прошлому году, гол</t>
  </si>
  <si>
    <t>Надой на 1 фуражную корову, кг</t>
  </si>
  <si>
    <t xml:space="preserve">     +/- к прошлому году, кг</t>
  </si>
  <si>
    <t>ЗАО "Доры"</t>
  </si>
  <si>
    <t>Итого</t>
  </si>
  <si>
    <t>Жирность молока</t>
  </si>
  <si>
    <t>Собственная реализация</t>
  </si>
  <si>
    <t xml:space="preserve">Поголовье коров 2014 год </t>
  </si>
  <si>
    <t>Надой на 1 фуражную корову 2014, кг</t>
  </si>
  <si>
    <t>Валовый надой молока, кг</t>
  </si>
  <si>
    <t>Валовый надой молока 2014,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</si>
  <si>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</si>
  <si>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</si>
  <si>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физическом весе 2014 , кг</t>
  </si>
  <si>
    <t>Реализовано молока в зачетном весе, кг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</si>
  <si>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</si>
  <si>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</si>
  <si>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ОАО "Совхоз               имени Кирова"</t>
  </si>
  <si>
    <t>ООО "Колхоз               "Заветы Ильича"</t>
  </si>
  <si>
    <t>Производство молока в сельскохозяйственных организациях                                                                                                                                                                             Лотошинского муниципального района на 11 августа 2015 года</t>
  </si>
  <si>
    <t>Производство молока в сельскохозяйственных организациях                                                                                                                                                                             Лотошинского муниципального района на 12 августа 2015 года</t>
  </si>
  <si>
    <t>Производство молока в сельскохозяйственных организациях                                                                                                                                                                             Лотошинского муниципального района на 13 августа 2015 года</t>
  </si>
  <si>
    <t>13,2</t>
  </si>
  <si>
    <t>Производство молока в сельскохозяйственных организациях                                                                                                                                                                             Лотошинского муниципального района на 16 августа 2015 года</t>
  </si>
  <si>
    <t>Производство молока в сельскохозяйственных организациях                                                                                                                                                                             Лотошинского муниципального района на 17 августа 2015 года</t>
  </si>
  <si>
    <t>Производство молока в сельскохозяйственных организациях                                                                                                                                                                             Лотошинского муниципального района на 18 августа 2015 года</t>
  </si>
  <si>
    <t>Производство молока в сельскохозяйственных организациях                                                                                                                                                                             Лотошинского муниципального района на 19 августа 2015 года</t>
  </si>
  <si>
    <t>Производство молока в сельскохозяйственных организациях                                                                                                                                                                             Лотошинского муниципального района на 20 августа 2015 года</t>
  </si>
  <si>
    <t>Производство молока в сельскохозяйственных организациях                                                                                                                                                                             Лотошинского муниципального района на 23 августа 2015 года</t>
  </si>
  <si>
    <t>Производство молока в сельскохозяйственных организациях                                                                                                                                                                             Лотошинского муниципального района на 24 августа 2015 года</t>
  </si>
  <si>
    <t>Производство молока в сельскохозяйственных организациях                                                                                                                                                                             Лотошинского муниципального района на 25 августа 2015 года</t>
  </si>
  <si>
    <t xml:space="preserve">Производство молока в сельскохозяйственных организациях  Лотошинского муниципального района на 26 августа 2015 года                                                                                                                                                                       </t>
  </si>
  <si>
    <t xml:space="preserve">          +/- к прошлому году, кг</t>
  </si>
  <si>
    <t xml:space="preserve">Производство молока в сельскохозяйственных организациях  Лотошинского муниципального района на 27 августа 2015 года                                                                                                                                            </t>
  </si>
  <si>
    <t xml:space="preserve">Производство молока в сельскохозяйственных организациях  Лотошинского муниципального района на 6 сентября 2015 года                                                                                                                                            </t>
  </si>
  <si>
    <t xml:space="preserve">Производство молока в сельскохозяйственных организациях  Лотошинского муниципального района на 7 сентября 2015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</si>
</sst>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3"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164" fontId="4" fillId="24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 wrapText="1"/>
    </xf>
    <xf numFmtId="164" fontId="4" fillId="25" borderId="10" xfId="0" applyNumberFormat="1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164" fontId="2" fillId="24" borderId="12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25" borderId="15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 vertical="center" wrapText="1"/>
    </xf>
    <xf numFmtId="0" fontId="2" fillId="25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4" fillId="24" borderId="18" xfId="0" applyFont="1" applyFill="1" applyBorder="1" applyAlignment="1">
      <alignment horizontal="center" vertical="center" wrapText="1"/>
    </xf>
    <xf numFmtId="0" fontId="4" fillId="24" borderId="19" xfId="0" applyFont="1" applyFill="1" applyBorder="1" applyAlignment="1">
      <alignment horizontal="center" vertical="center" wrapText="1"/>
    </xf>
    <xf numFmtId="164" fontId="4" fillId="24" borderId="19" xfId="0" applyNumberFormat="1" applyFont="1" applyFill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25" borderId="14" xfId="0" applyFont="1" applyFill="1" applyBorder="1" applyAlignment="1">
      <alignment horizontal="left" vertical="center" wrapText="1"/>
    </xf>
    <xf numFmtId="0" fontId="2" fillId="24" borderId="0" xfId="0" applyFont="1" applyFill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4" fillId="24" borderId="22" xfId="0" applyFont="1" applyFill="1" applyBorder="1" applyAlignment="1">
      <alignment horizontal="center" vertical="center" wrapText="1"/>
    </xf>
    <xf numFmtId="164" fontId="4" fillId="24" borderId="22" xfId="0" applyNumberFormat="1" applyFont="1" applyFill="1" applyBorder="1" applyAlignment="1">
      <alignment horizontal="center" vertical="center" wrapText="1"/>
    </xf>
    <xf numFmtId="164" fontId="4" fillId="0" borderId="22" xfId="0" applyNumberFormat="1" applyFont="1" applyBorder="1" applyAlignment="1">
      <alignment horizontal="center" vertical="center" wrapText="1"/>
    </xf>
    <xf numFmtId="164" fontId="2" fillId="24" borderId="13" xfId="0" applyNumberFormat="1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24" borderId="24" xfId="0" applyFont="1" applyFill="1" applyBorder="1" applyAlignment="1">
      <alignment horizontal="center" vertical="center" wrapText="1"/>
    </xf>
    <xf numFmtId="49" fontId="2" fillId="24" borderId="12" xfId="0" applyNumberFormat="1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4" fillId="24" borderId="25" xfId="0" applyFont="1" applyFill="1" applyBorder="1" applyAlignment="1">
      <alignment horizontal="center" vertical="center" wrapText="1"/>
    </xf>
    <xf numFmtId="164" fontId="4" fillId="0" borderId="25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164" fontId="4" fillId="25" borderId="15" xfId="0" applyNumberFormat="1" applyFont="1" applyFill="1" applyBorder="1" applyAlignment="1">
      <alignment horizontal="center" vertical="center" wrapText="1"/>
    </xf>
    <xf numFmtId="164" fontId="4" fillId="0" borderId="23" xfId="0" applyNumberFormat="1" applyFont="1" applyBorder="1" applyAlignment="1">
      <alignment horizontal="center" vertical="center" wrapText="1"/>
    </xf>
    <xf numFmtId="0" fontId="2" fillId="24" borderId="26" xfId="0" applyFont="1" applyFill="1" applyBorder="1" applyAlignment="1">
      <alignment horizontal="center" vertical="center" wrapText="1"/>
    </xf>
    <xf numFmtId="0" fontId="2" fillId="24" borderId="27" xfId="0" applyFont="1" applyFill="1" applyBorder="1" applyAlignment="1">
      <alignment horizontal="center" vertical="center" wrapText="1"/>
    </xf>
    <xf numFmtId="0" fontId="4" fillId="24" borderId="28" xfId="0" applyFont="1" applyFill="1" applyBorder="1" applyAlignment="1">
      <alignment horizontal="center" vertical="center" wrapText="1"/>
    </xf>
    <xf numFmtId="164" fontId="4" fillId="24" borderId="28" xfId="0" applyNumberFormat="1" applyFont="1" applyFill="1" applyBorder="1" applyAlignment="1">
      <alignment horizontal="center" vertical="center" wrapText="1"/>
    </xf>
    <xf numFmtId="164" fontId="4" fillId="0" borderId="28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19.7109375" style="0" customWidth="1"/>
    <col min="2" max="2" width="10.00390625" style="0" customWidth="1"/>
    <col min="3" max="3" width="9.28125" style="0" customWidth="1"/>
    <col min="4" max="4" width="9.8515625" style="0" customWidth="1"/>
    <col min="5" max="5" width="11.00390625" style="0" customWidth="1"/>
    <col min="6" max="6" width="9.57421875" style="0" customWidth="1"/>
    <col min="7" max="7" width="10.00390625" style="0" customWidth="1"/>
    <col min="8" max="8" width="9.421875" style="0" customWidth="1"/>
    <col min="9" max="9" width="9.28125" style="0" customWidth="1"/>
    <col min="11" max="11" width="11.8515625" style="0" customWidth="1"/>
    <col min="12" max="12" width="10.421875" style="0" customWidth="1"/>
    <col min="13" max="13" width="10.7109375" style="0" customWidth="1"/>
    <col min="14" max="14" width="10.00390625" style="0" customWidth="1"/>
    <col min="15" max="15" width="10.7109375" style="0" customWidth="1"/>
    <col min="16" max="16" width="8.8515625" style="0" customWidth="1"/>
  </cols>
  <sheetData>
    <row r="1" spans="1:16" s="1" customFormat="1" ht="84" customHeight="1" thickBot="1">
      <c r="A1" s="52" t="s">
        <v>21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3"/>
    </row>
    <row r="2" spans="1:16" s="6" customFormat="1" ht="75.75" customHeight="1" thickBot="1">
      <c r="A2" s="7" t="s">
        <v>0</v>
      </c>
      <c r="B2" s="8" t="s">
        <v>1</v>
      </c>
      <c r="C2" s="8" t="s">
        <v>9</v>
      </c>
      <c r="D2" s="8" t="s">
        <v>2</v>
      </c>
      <c r="E2" s="8" t="s">
        <v>11</v>
      </c>
      <c r="F2" s="8" t="s">
        <v>12</v>
      </c>
      <c r="G2" s="8" t="s">
        <v>4</v>
      </c>
      <c r="H2" s="8" t="s">
        <v>3</v>
      </c>
      <c r="I2" s="8" t="s">
        <v>10</v>
      </c>
      <c r="J2" s="8" t="s">
        <v>4</v>
      </c>
      <c r="K2" s="8" t="s">
        <v>13</v>
      </c>
      <c r="L2" s="8" t="s">
        <v>14</v>
      </c>
      <c r="M2" s="8" t="s">
        <v>15</v>
      </c>
      <c r="N2" s="8" t="s">
        <v>4</v>
      </c>
      <c r="O2" s="9" t="s">
        <v>16</v>
      </c>
      <c r="P2" s="10" t="s">
        <v>7</v>
      </c>
    </row>
    <row r="3" spans="1:16" s="5" customFormat="1" ht="51.75" customHeight="1">
      <c r="A3" s="21" t="s">
        <v>17</v>
      </c>
      <c r="B3" s="22">
        <v>1024</v>
      </c>
      <c r="C3" s="23">
        <v>1150</v>
      </c>
      <c r="D3" s="23">
        <f aca="true" t="shared" si="0" ref="D3:D9">B3-C3</f>
        <v>-126</v>
      </c>
      <c r="E3" s="23">
        <v>13759</v>
      </c>
      <c r="F3" s="23">
        <v>12550</v>
      </c>
      <c r="G3" s="23">
        <f>E3-F3</f>
        <v>1209</v>
      </c>
      <c r="H3" s="24">
        <f>E3/B3</f>
        <v>13.4365234375</v>
      </c>
      <c r="I3" s="23">
        <v>10.9</v>
      </c>
      <c r="J3" s="24">
        <f aca="true" t="shared" si="1" ref="J3:J9">H3-I3</f>
        <v>2.5365234374999996</v>
      </c>
      <c r="K3" s="23">
        <v>561</v>
      </c>
      <c r="L3" s="23">
        <v>13198</v>
      </c>
      <c r="M3" s="23">
        <v>11952</v>
      </c>
      <c r="N3" s="23">
        <f aca="true" t="shared" si="2" ref="N3:N8">L3-M3</f>
        <v>1246</v>
      </c>
      <c r="O3" s="25">
        <f>L3*P3/3.4</f>
        <v>15527.058823529413</v>
      </c>
      <c r="P3" s="26">
        <v>4</v>
      </c>
    </row>
    <row r="4" spans="1:16" s="5" customFormat="1" ht="51.75" customHeight="1">
      <c r="A4" s="15" t="s">
        <v>18</v>
      </c>
      <c r="B4" s="19">
        <v>1213</v>
      </c>
      <c r="C4" s="2">
        <v>1267</v>
      </c>
      <c r="D4" s="2">
        <f t="shared" si="0"/>
        <v>-54</v>
      </c>
      <c r="E4" s="2">
        <v>23069</v>
      </c>
      <c r="F4" s="2">
        <v>18469</v>
      </c>
      <c r="G4" s="2">
        <f>E4-F4</f>
        <v>4600</v>
      </c>
      <c r="H4" s="3">
        <f>E4/B4</f>
        <v>19.018136850783183</v>
      </c>
      <c r="I4" s="2">
        <v>14.6</v>
      </c>
      <c r="J4" s="3">
        <f t="shared" si="1"/>
        <v>4.418136850783183</v>
      </c>
      <c r="K4" s="2">
        <v>1779</v>
      </c>
      <c r="L4" s="2">
        <v>21290</v>
      </c>
      <c r="M4" s="2">
        <v>17155</v>
      </c>
      <c r="N4" s="2">
        <f t="shared" si="2"/>
        <v>4135</v>
      </c>
      <c r="O4" s="4">
        <f>L4*P4/3.4</f>
        <v>23168.529411764706</v>
      </c>
      <c r="P4" s="16">
        <v>3.7</v>
      </c>
    </row>
    <row r="5" spans="1:16" s="5" customFormat="1" ht="33" customHeight="1">
      <c r="A5" s="15" t="s">
        <v>19</v>
      </c>
      <c r="B5" s="19">
        <v>900</v>
      </c>
      <c r="C5" s="2">
        <v>900</v>
      </c>
      <c r="D5" s="2">
        <f t="shared" si="0"/>
        <v>0</v>
      </c>
      <c r="E5" s="2">
        <v>13112</v>
      </c>
      <c r="F5" s="2">
        <v>14443</v>
      </c>
      <c r="G5" s="2">
        <f>E5-F5</f>
        <v>-1331</v>
      </c>
      <c r="H5" s="3">
        <f>E5/B5</f>
        <v>14.568888888888889</v>
      </c>
      <c r="I5" s="2">
        <v>16</v>
      </c>
      <c r="J5" s="3">
        <f t="shared" si="1"/>
        <v>-1.431111111111111</v>
      </c>
      <c r="K5" s="2">
        <v>1392</v>
      </c>
      <c r="L5" s="2">
        <v>10778</v>
      </c>
      <c r="M5" s="2">
        <v>12652</v>
      </c>
      <c r="N5" s="2">
        <f t="shared" si="2"/>
        <v>-1874</v>
      </c>
      <c r="O5" s="4">
        <f>L5*P5/3.4</f>
        <v>12046</v>
      </c>
      <c r="P5" s="16">
        <v>3.8</v>
      </c>
    </row>
    <row r="6" spans="1:16" s="5" customFormat="1" ht="33" customHeight="1">
      <c r="A6" s="27" t="s">
        <v>5</v>
      </c>
      <c r="B6" s="20"/>
      <c r="C6" s="11">
        <v>342</v>
      </c>
      <c r="D6" s="11">
        <f t="shared" si="0"/>
        <v>-342</v>
      </c>
      <c r="E6" s="11"/>
      <c r="F6" s="11">
        <v>5057</v>
      </c>
      <c r="G6" s="11">
        <f>E6-F6</f>
        <v>-5057</v>
      </c>
      <c r="H6" s="12"/>
      <c r="I6" s="11">
        <v>14.8</v>
      </c>
      <c r="J6" s="12">
        <f t="shared" si="1"/>
        <v>-14.8</v>
      </c>
      <c r="K6" s="11"/>
      <c r="L6" s="11"/>
      <c r="M6" s="11">
        <v>4898</v>
      </c>
      <c r="N6" s="11">
        <f t="shared" si="2"/>
        <v>-4898</v>
      </c>
      <c r="O6" s="12">
        <f>L6*P6/3.4</f>
        <v>0</v>
      </c>
      <c r="P6" s="17"/>
    </row>
    <row r="7" spans="1:16" s="5" customFormat="1" ht="33" customHeight="1">
      <c r="A7" s="15" t="s">
        <v>20</v>
      </c>
      <c r="B7" s="19">
        <v>560</v>
      </c>
      <c r="C7" s="2">
        <v>559</v>
      </c>
      <c r="D7" s="2">
        <f t="shared" si="0"/>
        <v>1</v>
      </c>
      <c r="E7" s="2">
        <v>8146</v>
      </c>
      <c r="F7" s="2">
        <v>6920</v>
      </c>
      <c r="G7" s="2">
        <f>E7-F7</f>
        <v>1226</v>
      </c>
      <c r="H7" s="3">
        <f>E7/B7</f>
        <v>14.54642857142857</v>
      </c>
      <c r="I7" s="2">
        <v>12.4</v>
      </c>
      <c r="J7" s="3">
        <f t="shared" si="1"/>
        <v>2.1464285714285705</v>
      </c>
      <c r="K7" s="2">
        <v>473</v>
      </c>
      <c r="L7" s="2">
        <v>7662</v>
      </c>
      <c r="M7" s="2">
        <v>6363</v>
      </c>
      <c r="N7" s="2">
        <f t="shared" si="2"/>
        <v>1299</v>
      </c>
      <c r="O7" s="4">
        <f>L7*P7/3.4</f>
        <v>8788.764705882353</v>
      </c>
      <c r="P7" s="16">
        <v>3.9</v>
      </c>
    </row>
    <row r="8" spans="1:16" s="5" customFormat="1" ht="33" customHeight="1" thickBot="1">
      <c r="A8" s="29" t="s">
        <v>8</v>
      </c>
      <c r="B8" s="30"/>
      <c r="C8" s="30"/>
      <c r="D8" s="30"/>
      <c r="E8" s="30"/>
      <c r="F8" s="35"/>
      <c r="G8" s="30">
        <f>F8-E8</f>
        <v>0</v>
      </c>
      <c r="H8" s="31"/>
      <c r="I8" s="30"/>
      <c r="J8" s="31"/>
      <c r="K8" s="30"/>
      <c r="L8" s="30">
        <v>942</v>
      </c>
      <c r="M8" s="30">
        <v>798</v>
      </c>
      <c r="N8" s="30">
        <f t="shared" si="2"/>
        <v>144</v>
      </c>
      <c r="O8" s="32">
        <v>942</v>
      </c>
      <c r="P8" s="34"/>
    </row>
    <row r="9" spans="1:16" s="28" customFormat="1" ht="33" customHeight="1" thickBot="1">
      <c r="A9" s="18" t="s">
        <v>6</v>
      </c>
      <c r="B9" s="13">
        <f>SUM(B3:B7)</f>
        <v>3697</v>
      </c>
      <c r="C9" s="13">
        <f>SUM(C3:C7)</f>
        <v>4218</v>
      </c>
      <c r="D9" s="13">
        <f t="shared" si="0"/>
        <v>-521</v>
      </c>
      <c r="E9" s="13">
        <f>SUM(E3:E8)</f>
        <v>58086</v>
      </c>
      <c r="F9" s="13">
        <f>SUM(F3:F7)</f>
        <v>57439</v>
      </c>
      <c r="G9" s="13">
        <f>E9-F9</f>
        <v>647</v>
      </c>
      <c r="H9" s="14">
        <f>E9/B9</f>
        <v>15.711658101163104</v>
      </c>
      <c r="I9" s="13">
        <v>13.6</v>
      </c>
      <c r="J9" s="14">
        <f t="shared" si="1"/>
        <v>2.111658101163105</v>
      </c>
      <c r="K9" s="13">
        <f>SUM(K3:K8)</f>
        <v>4205</v>
      </c>
      <c r="L9" s="13">
        <f>SUM(L3:L8)</f>
        <v>53870</v>
      </c>
      <c r="M9" s="13">
        <f>SUM(M3:M8)</f>
        <v>53818</v>
      </c>
      <c r="N9" s="13">
        <f>SUM(N3:N8)</f>
        <v>52</v>
      </c>
      <c r="O9" s="14">
        <f>SUM(O3:O8)</f>
        <v>60472.352941176476</v>
      </c>
      <c r="P9" s="33">
        <f>O9*3.4/L9</f>
        <v>3.816706886950065</v>
      </c>
    </row>
  </sheetData>
  <sheetProtection/>
  <mergeCells count="1">
    <mergeCell ref="A1:P1"/>
  </mergeCells>
  <printOptions/>
  <pageMargins left="0" right="0" top="0" bottom="0" header="0.31496062992125984" footer="0.31496062992125984"/>
  <pageSetup fitToHeight="1" fitToWidth="1" orientation="landscape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workbookViewId="0" topLeftCell="A1">
      <selection activeCell="A1" sqref="A1:IV1"/>
    </sheetView>
  </sheetViews>
  <sheetFormatPr defaultColWidth="9.140625" defaultRowHeight="15"/>
  <cols>
    <col min="1" max="1" width="19.7109375" style="0" customWidth="1"/>
    <col min="2" max="2" width="10.00390625" style="0" customWidth="1"/>
    <col min="3" max="3" width="9.28125" style="0" customWidth="1"/>
    <col min="4" max="4" width="9.8515625" style="0" customWidth="1"/>
    <col min="5" max="5" width="11.00390625" style="0" customWidth="1"/>
    <col min="6" max="6" width="9.57421875" style="0" customWidth="1"/>
    <col min="7" max="7" width="10.00390625" style="0" customWidth="1"/>
    <col min="8" max="8" width="9.421875" style="0" customWidth="1"/>
    <col min="9" max="9" width="9.28125" style="0" customWidth="1"/>
    <col min="11" max="11" width="11.8515625" style="0" customWidth="1"/>
    <col min="12" max="12" width="10.421875" style="0" customWidth="1"/>
    <col min="13" max="13" width="10.7109375" style="0" customWidth="1"/>
    <col min="14" max="14" width="10.00390625" style="0" customWidth="1"/>
    <col min="15" max="15" width="10.7109375" style="0" customWidth="1"/>
    <col min="16" max="16" width="8.8515625" style="0" customWidth="1"/>
  </cols>
  <sheetData>
    <row r="1" spans="1:16" s="1" customFormat="1" ht="84" customHeight="1" thickBot="1">
      <c r="A1" s="52" t="s">
        <v>31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3"/>
    </row>
    <row r="2" spans="1:16" s="6" customFormat="1" ht="75.75" customHeight="1" thickBot="1">
      <c r="A2" s="7" t="s">
        <v>0</v>
      </c>
      <c r="B2" s="8" t="s">
        <v>1</v>
      </c>
      <c r="C2" s="8" t="s">
        <v>9</v>
      </c>
      <c r="D2" s="8" t="s">
        <v>2</v>
      </c>
      <c r="E2" s="8" t="s">
        <v>11</v>
      </c>
      <c r="F2" s="8" t="s">
        <v>12</v>
      </c>
      <c r="G2" s="8" t="s">
        <v>4</v>
      </c>
      <c r="H2" s="8" t="s">
        <v>3</v>
      </c>
      <c r="I2" s="8" t="s">
        <v>10</v>
      </c>
      <c r="J2" s="8" t="s">
        <v>4</v>
      </c>
      <c r="K2" s="8" t="s">
        <v>13</v>
      </c>
      <c r="L2" s="8" t="s">
        <v>14</v>
      </c>
      <c r="M2" s="8" t="s">
        <v>15</v>
      </c>
      <c r="N2" s="8" t="s">
        <v>4</v>
      </c>
      <c r="O2" s="9" t="s">
        <v>16</v>
      </c>
      <c r="P2" s="10" t="s">
        <v>7</v>
      </c>
    </row>
    <row r="3" spans="1:16" s="5" customFormat="1" ht="51.75" customHeight="1">
      <c r="A3" s="21" t="s">
        <v>17</v>
      </c>
      <c r="B3" s="2">
        <v>1024</v>
      </c>
      <c r="C3" s="2">
        <v>1150</v>
      </c>
      <c r="D3" s="2">
        <f aca="true" t="shared" si="0" ref="D3:D9">B3-C3</f>
        <v>-126</v>
      </c>
      <c r="E3" s="2">
        <v>12900</v>
      </c>
      <c r="F3" s="2">
        <v>12480</v>
      </c>
      <c r="G3" s="2">
        <f aca="true" t="shared" si="1" ref="G3:G9">E3-F3</f>
        <v>420</v>
      </c>
      <c r="H3" s="3">
        <f>E3/B3</f>
        <v>12.59765625</v>
      </c>
      <c r="I3" s="2">
        <v>10.9</v>
      </c>
      <c r="J3" s="3">
        <f aca="true" t="shared" si="2" ref="J3:J9">H3-I3</f>
        <v>1.6976562499999996</v>
      </c>
      <c r="K3" s="2">
        <v>540</v>
      </c>
      <c r="L3" s="2">
        <v>12360</v>
      </c>
      <c r="M3" s="2">
        <v>12011</v>
      </c>
      <c r="N3" s="2">
        <f aca="true" t="shared" si="3" ref="N3:N8">L3-M3</f>
        <v>349</v>
      </c>
      <c r="O3" s="4">
        <f>L3*P3/3.4</f>
        <v>14541.176470588236</v>
      </c>
      <c r="P3" s="16">
        <v>4</v>
      </c>
    </row>
    <row r="4" spans="1:16" s="5" customFormat="1" ht="51.75" customHeight="1">
      <c r="A4" s="15" t="s">
        <v>18</v>
      </c>
      <c r="B4" s="2">
        <v>1213</v>
      </c>
      <c r="C4" s="2">
        <v>1267</v>
      </c>
      <c r="D4" s="2">
        <f t="shared" si="0"/>
        <v>-54</v>
      </c>
      <c r="E4" s="2">
        <v>23030</v>
      </c>
      <c r="F4" s="2">
        <v>18382</v>
      </c>
      <c r="G4" s="2">
        <f t="shared" si="1"/>
        <v>4648</v>
      </c>
      <c r="H4" s="3">
        <f>E4/B4</f>
        <v>18.98598516075845</v>
      </c>
      <c r="I4" s="2">
        <v>14.5</v>
      </c>
      <c r="J4" s="3">
        <f t="shared" si="2"/>
        <v>4.4859851607584496</v>
      </c>
      <c r="K4" s="2">
        <v>1280</v>
      </c>
      <c r="L4" s="2">
        <v>21750</v>
      </c>
      <c r="M4" s="2">
        <v>17200</v>
      </c>
      <c r="N4" s="2">
        <f t="shared" si="3"/>
        <v>4550</v>
      </c>
      <c r="O4" s="4">
        <f>L4*P4/3.4</f>
        <v>23669.117647058825</v>
      </c>
      <c r="P4" s="16">
        <v>3.7</v>
      </c>
    </row>
    <row r="5" spans="1:16" s="5" customFormat="1" ht="33" customHeight="1">
      <c r="A5" s="15" t="s">
        <v>19</v>
      </c>
      <c r="B5" s="2">
        <v>900</v>
      </c>
      <c r="C5" s="2">
        <v>900</v>
      </c>
      <c r="D5" s="2">
        <f t="shared" si="0"/>
        <v>0</v>
      </c>
      <c r="E5" s="2">
        <v>13240</v>
      </c>
      <c r="F5" s="2">
        <v>13902</v>
      </c>
      <c r="G5" s="2">
        <f t="shared" si="1"/>
        <v>-662</v>
      </c>
      <c r="H5" s="3">
        <f>E5/B5</f>
        <v>14.71111111111111</v>
      </c>
      <c r="I5" s="2">
        <v>15.4</v>
      </c>
      <c r="J5" s="3">
        <f t="shared" si="2"/>
        <v>-0.68888888888889</v>
      </c>
      <c r="K5" s="2">
        <v>1455</v>
      </c>
      <c r="L5" s="2">
        <v>10689</v>
      </c>
      <c r="M5" s="2">
        <v>12958</v>
      </c>
      <c r="N5" s="2">
        <f t="shared" si="3"/>
        <v>-2269</v>
      </c>
      <c r="O5" s="4">
        <f>L5*P5/3.4</f>
        <v>11632.14705882353</v>
      </c>
      <c r="P5" s="16">
        <v>3.7</v>
      </c>
    </row>
    <row r="6" spans="1:16" s="5" customFormat="1" ht="33" customHeight="1">
      <c r="A6" s="27" t="s">
        <v>5</v>
      </c>
      <c r="B6" s="38"/>
      <c r="C6" s="11">
        <v>342</v>
      </c>
      <c r="D6" s="11">
        <f t="shared" si="0"/>
        <v>-342</v>
      </c>
      <c r="E6" s="11"/>
      <c r="F6" s="11">
        <v>5178</v>
      </c>
      <c r="G6" s="11">
        <f t="shared" si="1"/>
        <v>-5178</v>
      </c>
      <c r="H6" s="12"/>
      <c r="I6" s="11">
        <v>15.1</v>
      </c>
      <c r="J6" s="12">
        <f t="shared" si="2"/>
        <v>-15.1</v>
      </c>
      <c r="K6" s="11"/>
      <c r="L6" s="11"/>
      <c r="M6" s="11">
        <v>4978</v>
      </c>
      <c r="N6" s="11">
        <f t="shared" si="3"/>
        <v>-4978</v>
      </c>
      <c r="O6" s="12">
        <f>L6*P6/3.4</f>
        <v>0</v>
      </c>
      <c r="P6" s="17"/>
    </row>
    <row r="7" spans="1:16" s="5" customFormat="1" ht="33" customHeight="1">
      <c r="A7" s="15" t="s">
        <v>20</v>
      </c>
      <c r="B7" s="2">
        <v>560</v>
      </c>
      <c r="C7" s="2">
        <v>559</v>
      </c>
      <c r="D7" s="2">
        <f t="shared" si="0"/>
        <v>1</v>
      </c>
      <c r="E7" s="2">
        <v>7875</v>
      </c>
      <c r="F7" s="2">
        <v>6923</v>
      </c>
      <c r="G7" s="2">
        <f t="shared" si="1"/>
        <v>952</v>
      </c>
      <c r="H7" s="3">
        <f>E7/B7</f>
        <v>14.0625</v>
      </c>
      <c r="I7" s="2">
        <v>12.4</v>
      </c>
      <c r="J7" s="3">
        <f t="shared" si="2"/>
        <v>1.6624999999999996</v>
      </c>
      <c r="K7" s="2">
        <v>392</v>
      </c>
      <c r="L7" s="2">
        <v>7463</v>
      </c>
      <c r="M7" s="2">
        <v>6352</v>
      </c>
      <c r="N7" s="2">
        <f t="shared" si="3"/>
        <v>1111</v>
      </c>
      <c r="O7" s="4">
        <f>L7*P7/3.4</f>
        <v>8560.5</v>
      </c>
      <c r="P7" s="16">
        <v>3.9</v>
      </c>
    </row>
    <row r="8" spans="1:16" s="5" customFormat="1" ht="33" customHeight="1" thickBot="1">
      <c r="A8" s="29" t="s">
        <v>8</v>
      </c>
      <c r="B8" s="30"/>
      <c r="C8" s="30"/>
      <c r="D8" s="30"/>
      <c r="E8" s="30"/>
      <c r="F8" s="30"/>
      <c r="G8" s="30"/>
      <c r="H8" s="31"/>
      <c r="I8" s="30"/>
      <c r="J8" s="31"/>
      <c r="K8" s="30"/>
      <c r="L8" s="30">
        <v>1096</v>
      </c>
      <c r="M8" s="30"/>
      <c r="N8" s="30">
        <f t="shared" si="3"/>
        <v>1096</v>
      </c>
      <c r="O8" s="32">
        <v>1096</v>
      </c>
      <c r="P8" s="34"/>
    </row>
    <row r="9" spans="1:16" s="28" customFormat="1" ht="33" customHeight="1" thickBot="1">
      <c r="A9" s="45" t="s">
        <v>6</v>
      </c>
      <c r="B9" s="18">
        <f>SUM(B3:B7)</f>
        <v>3697</v>
      </c>
      <c r="C9" s="13">
        <f>SUM(C3:C7)</f>
        <v>4218</v>
      </c>
      <c r="D9" s="13">
        <f t="shared" si="0"/>
        <v>-521</v>
      </c>
      <c r="E9" s="13">
        <f>SUM(E3:E8)</f>
        <v>57045</v>
      </c>
      <c r="F9" s="13">
        <f>SUM(F3:F7)</f>
        <v>56865</v>
      </c>
      <c r="G9" s="13">
        <f t="shared" si="1"/>
        <v>180</v>
      </c>
      <c r="H9" s="14">
        <f>E9/B9</f>
        <v>15.430078441979983</v>
      </c>
      <c r="I9" s="13">
        <v>13.5</v>
      </c>
      <c r="J9" s="14">
        <f t="shared" si="2"/>
        <v>1.9300784419799832</v>
      </c>
      <c r="K9" s="13">
        <f>SUM(K3:K8)</f>
        <v>3667</v>
      </c>
      <c r="L9" s="13">
        <f>SUM(L3:L8)</f>
        <v>53358</v>
      </c>
      <c r="M9" s="13">
        <f>SUM(M3:M8)</f>
        <v>53499</v>
      </c>
      <c r="N9" s="13">
        <f>SUM(N3:N8)</f>
        <v>-141</v>
      </c>
      <c r="O9" s="14">
        <f>SUM(O3:O8)</f>
        <v>59498.941176470595</v>
      </c>
      <c r="P9" s="33">
        <v>3.8</v>
      </c>
    </row>
  </sheetData>
  <sheetProtection/>
  <mergeCells count="1">
    <mergeCell ref="A1:P1"/>
  </mergeCells>
  <printOptions/>
  <pageMargins left="0" right="0" top="0" bottom="0" header="0.31496062992125984" footer="0.31496062992125984"/>
  <pageSetup fitToHeight="1" fitToWidth="1" orientation="landscape" paperSize="9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workbookViewId="0" topLeftCell="A1">
      <selection activeCell="M12" sqref="M12"/>
    </sheetView>
  </sheetViews>
  <sheetFormatPr defaultColWidth="9.140625" defaultRowHeight="15"/>
  <cols>
    <col min="1" max="1" width="19.7109375" style="0" customWidth="1"/>
    <col min="2" max="2" width="10.00390625" style="0" customWidth="1"/>
    <col min="3" max="3" width="9.28125" style="0" customWidth="1"/>
    <col min="4" max="4" width="9.8515625" style="0" customWidth="1"/>
    <col min="5" max="5" width="11.00390625" style="0" customWidth="1"/>
    <col min="6" max="6" width="9.57421875" style="0" customWidth="1"/>
    <col min="7" max="7" width="10.00390625" style="0" customWidth="1"/>
    <col min="8" max="8" width="9.421875" style="0" customWidth="1"/>
    <col min="9" max="9" width="9.28125" style="0" customWidth="1"/>
    <col min="11" max="11" width="11.8515625" style="0" customWidth="1"/>
    <col min="12" max="12" width="10.421875" style="0" customWidth="1"/>
    <col min="13" max="13" width="10.7109375" style="0" customWidth="1"/>
    <col min="14" max="14" width="10.00390625" style="0" customWidth="1"/>
    <col min="15" max="15" width="10.7109375" style="0" customWidth="1"/>
    <col min="16" max="16" width="8.8515625" style="0" customWidth="1"/>
  </cols>
  <sheetData>
    <row r="1" spans="1:16" s="1" customFormat="1" ht="84" customHeight="1" thickBot="1">
      <c r="A1" s="52" t="s">
        <v>32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3"/>
    </row>
    <row r="2" spans="1:16" s="6" customFormat="1" ht="75.75" customHeight="1" thickBot="1">
      <c r="A2" s="7" t="s">
        <v>0</v>
      </c>
      <c r="B2" s="8" t="s">
        <v>1</v>
      </c>
      <c r="C2" s="8" t="s">
        <v>9</v>
      </c>
      <c r="D2" s="8" t="s">
        <v>2</v>
      </c>
      <c r="E2" s="8" t="s">
        <v>11</v>
      </c>
      <c r="F2" s="8" t="s">
        <v>12</v>
      </c>
      <c r="G2" s="8" t="s">
        <v>4</v>
      </c>
      <c r="H2" s="8" t="s">
        <v>3</v>
      </c>
      <c r="I2" s="8" t="s">
        <v>10</v>
      </c>
      <c r="J2" s="8" t="s">
        <v>4</v>
      </c>
      <c r="K2" s="8" t="s">
        <v>13</v>
      </c>
      <c r="L2" s="8" t="s">
        <v>14</v>
      </c>
      <c r="M2" s="8" t="s">
        <v>15</v>
      </c>
      <c r="N2" s="8" t="s">
        <v>4</v>
      </c>
      <c r="O2" s="9" t="s">
        <v>16</v>
      </c>
      <c r="P2" s="10" t="s">
        <v>7</v>
      </c>
    </row>
    <row r="3" spans="1:16" s="5" customFormat="1" ht="51.75" customHeight="1">
      <c r="A3" s="21" t="s">
        <v>17</v>
      </c>
      <c r="B3" s="23">
        <v>1024</v>
      </c>
      <c r="C3" s="23">
        <v>1150</v>
      </c>
      <c r="D3" s="23">
        <f aca="true" t="shared" si="0" ref="D3:D9">B3-C3</f>
        <v>-126</v>
      </c>
      <c r="E3" s="23">
        <v>13054</v>
      </c>
      <c r="F3" s="23">
        <v>12373</v>
      </c>
      <c r="G3" s="23">
        <f aca="true" t="shared" si="1" ref="G3:G9">E3-F3</f>
        <v>681</v>
      </c>
      <c r="H3" s="24">
        <f>E3/B3</f>
        <v>12.748046875</v>
      </c>
      <c r="I3" s="23">
        <v>10.8</v>
      </c>
      <c r="J3" s="24">
        <f aca="true" t="shared" si="2" ref="J3:J9">H3-I3</f>
        <v>1.9480468749999993</v>
      </c>
      <c r="K3" s="23">
        <v>600</v>
      </c>
      <c r="L3" s="23">
        <v>12454</v>
      </c>
      <c r="M3" s="23">
        <v>11866</v>
      </c>
      <c r="N3" s="23">
        <f aca="true" t="shared" si="3" ref="N3:N9">L3-M3</f>
        <v>588</v>
      </c>
      <c r="O3" s="25">
        <f>L3*P3/3.4</f>
        <v>14651.764705882353</v>
      </c>
      <c r="P3" s="26">
        <v>4</v>
      </c>
    </row>
    <row r="4" spans="1:16" s="5" customFormat="1" ht="51.75" customHeight="1">
      <c r="A4" s="15" t="s">
        <v>18</v>
      </c>
      <c r="B4" s="2">
        <v>1213</v>
      </c>
      <c r="C4" s="2">
        <v>1267</v>
      </c>
      <c r="D4" s="2">
        <f t="shared" si="0"/>
        <v>-54</v>
      </c>
      <c r="E4" s="2">
        <v>23238</v>
      </c>
      <c r="F4" s="2">
        <v>18643</v>
      </c>
      <c r="G4" s="2">
        <f t="shared" si="1"/>
        <v>4595</v>
      </c>
      <c r="H4" s="3">
        <f>E4/B4</f>
        <v>19.157460840890355</v>
      </c>
      <c r="I4" s="2">
        <v>14.7</v>
      </c>
      <c r="J4" s="3">
        <f t="shared" si="2"/>
        <v>4.457460840890356</v>
      </c>
      <c r="K4" s="2">
        <v>1428</v>
      </c>
      <c r="L4" s="2">
        <v>21810</v>
      </c>
      <c r="M4" s="2">
        <v>17345</v>
      </c>
      <c r="N4" s="2">
        <f t="shared" si="3"/>
        <v>4465</v>
      </c>
      <c r="O4" s="4">
        <f>L4*P4/3.4</f>
        <v>23734.411764705885</v>
      </c>
      <c r="P4" s="16">
        <v>3.7</v>
      </c>
    </row>
    <row r="5" spans="1:16" s="5" customFormat="1" ht="33" customHeight="1">
      <c r="A5" s="15" t="s">
        <v>19</v>
      </c>
      <c r="B5" s="2">
        <v>900</v>
      </c>
      <c r="C5" s="2">
        <v>900</v>
      </c>
      <c r="D5" s="2">
        <f t="shared" si="0"/>
        <v>0</v>
      </c>
      <c r="E5" s="2">
        <v>13149</v>
      </c>
      <c r="F5" s="2">
        <v>14030</v>
      </c>
      <c r="G5" s="2">
        <f t="shared" si="1"/>
        <v>-881</v>
      </c>
      <c r="H5" s="3">
        <f>E5/B5</f>
        <v>14.61</v>
      </c>
      <c r="I5" s="2">
        <v>15.6</v>
      </c>
      <c r="J5" s="3">
        <f t="shared" si="2"/>
        <v>-0.9900000000000002</v>
      </c>
      <c r="K5" s="2">
        <v>1515</v>
      </c>
      <c r="L5" s="2">
        <v>10822</v>
      </c>
      <c r="M5" s="2">
        <v>12952</v>
      </c>
      <c r="N5" s="2">
        <f t="shared" si="3"/>
        <v>-2130</v>
      </c>
      <c r="O5" s="4">
        <f>L5*P5/3.4</f>
        <v>11967.858823529412</v>
      </c>
      <c r="P5" s="16">
        <v>3.76</v>
      </c>
    </row>
    <row r="6" spans="1:16" s="5" customFormat="1" ht="33" customHeight="1">
      <c r="A6" s="27" t="s">
        <v>5</v>
      </c>
      <c r="B6" s="38"/>
      <c r="C6" s="11">
        <v>342</v>
      </c>
      <c r="D6" s="11">
        <f t="shared" si="0"/>
        <v>-342</v>
      </c>
      <c r="E6" s="11"/>
      <c r="F6" s="11">
        <v>5178</v>
      </c>
      <c r="G6" s="11">
        <f t="shared" si="1"/>
        <v>-5178</v>
      </c>
      <c r="H6" s="12"/>
      <c r="I6" s="11">
        <v>15.1</v>
      </c>
      <c r="J6" s="12">
        <f t="shared" si="2"/>
        <v>-15.1</v>
      </c>
      <c r="K6" s="11"/>
      <c r="L6" s="11"/>
      <c r="M6" s="11">
        <v>4978</v>
      </c>
      <c r="N6" s="11">
        <f t="shared" si="3"/>
        <v>-4978</v>
      </c>
      <c r="O6" s="12">
        <f>L6*P6/3.4</f>
        <v>0</v>
      </c>
      <c r="P6" s="17"/>
    </row>
    <row r="7" spans="1:16" s="5" customFormat="1" ht="33" customHeight="1">
      <c r="A7" s="15" t="s">
        <v>20</v>
      </c>
      <c r="B7" s="2">
        <v>560</v>
      </c>
      <c r="C7" s="2">
        <v>559</v>
      </c>
      <c r="D7" s="2">
        <f t="shared" si="0"/>
        <v>1</v>
      </c>
      <c r="E7" s="2">
        <v>7871</v>
      </c>
      <c r="F7" s="2">
        <v>6841</v>
      </c>
      <c r="G7" s="2">
        <f t="shared" si="1"/>
        <v>1030</v>
      </c>
      <c r="H7" s="3">
        <f>E7/B7</f>
        <v>14.055357142857142</v>
      </c>
      <c r="I7" s="2">
        <v>12.2</v>
      </c>
      <c r="J7" s="3">
        <f t="shared" si="2"/>
        <v>1.8553571428571427</v>
      </c>
      <c r="K7" s="2">
        <v>352</v>
      </c>
      <c r="L7" s="2">
        <v>7512</v>
      </c>
      <c r="M7" s="2">
        <v>6248</v>
      </c>
      <c r="N7" s="2">
        <f t="shared" si="3"/>
        <v>1264</v>
      </c>
      <c r="O7" s="4">
        <f>L7*P7/3.4</f>
        <v>8616.70588235294</v>
      </c>
      <c r="P7" s="16">
        <v>3.9</v>
      </c>
    </row>
    <row r="8" spans="1:16" s="5" customFormat="1" ht="33" customHeight="1" thickBot="1">
      <c r="A8" s="29" t="s">
        <v>8</v>
      </c>
      <c r="B8" s="30"/>
      <c r="C8" s="30"/>
      <c r="D8" s="30"/>
      <c r="E8" s="30"/>
      <c r="F8" s="30"/>
      <c r="G8" s="30"/>
      <c r="H8" s="31"/>
      <c r="I8" s="30"/>
      <c r="J8" s="31"/>
      <c r="K8" s="30"/>
      <c r="L8" s="30">
        <v>812</v>
      </c>
      <c r="M8" s="30">
        <v>190</v>
      </c>
      <c r="N8" s="30">
        <f t="shared" si="3"/>
        <v>622</v>
      </c>
      <c r="O8" s="32">
        <v>812</v>
      </c>
      <c r="P8" s="34"/>
    </row>
    <row r="9" spans="1:16" s="28" customFormat="1" ht="33" customHeight="1" thickBot="1">
      <c r="A9" s="45" t="s">
        <v>6</v>
      </c>
      <c r="B9" s="13">
        <f>SUM(B3:B7)</f>
        <v>3697</v>
      </c>
      <c r="C9" s="13">
        <f>SUM(C3:C7)</f>
        <v>4218</v>
      </c>
      <c r="D9" s="13">
        <f t="shared" si="0"/>
        <v>-521</v>
      </c>
      <c r="E9" s="13">
        <f>SUM(E3:E8)</f>
        <v>57312</v>
      </c>
      <c r="F9" s="13">
        <f>SUM(F3:F8)</f>
        <v>57065</v>
      </c>
      <c r="G9" s="13">
        <f t="shared" si="1"/>
        <v>247</v>
      </c>
      <c r="H9" s="14">
        <f>E9/B9</f>
        <v>15.502299161482282</v>
      </c>
      <c r="I9" s="13">
        <v>13.5</v>
      </c>
      <c r="J9" s="14">
        <f t="shared" si="2"/>
        <v>2.0022991614822825</v>
      </c>
      <c r="K9" s="13">
        <f>SUM(K3:K8)</f>
        <v>3895</v>
      </c>
      <c r="L9" s="13">
        <f>SUM(L3:L8)</f>
        <v>53410</v>
      </c>
      <c r="M9" s="13">
        <v>53579</v>
      </c>
      <c r="N9" s="13">
        <f t="shared" si="3"/>
        <v>-169</v>
      </c>
      <c r="O9" s="14">
        <f>SUM(O3:O8)</f>
        <v>59782.74117647059</v>
      </c>
      <c r="P9" s="33">
        <v>3.8</v>
      </c>
    </row>
  </sheetData>
  <sheetProtection/>
  <mergeCells count="1">
    <mergeCell ref="A1:P1"/>
  </mergeCells>
  <printOptions/>
  <pageMargins left="0" right="0" top="0" bottom="0" header="0.31496062992125984" footer="0.31496062992125984"/>
  <pageSetup fitToHeight="1" fitToWidth="1" orientation="landscape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workbookViewId="0" topLeftCell="A1">
      <selection activeCell="B3" sqref="B3:P9"/>
    </sheetView>
  </sheetViews>
  <sheetFormatPr defaultColWidth="9.140625" defaultRowHeight="15"/>
  <cols>
    <col min="1" max="1" width="19.7109375" style="0" customWidth="1"/>
    <col min="2" max="2" width="10.00390625" style="0" customWidth="1"/>
    <col min="3" max="3" width="9.28125" style="0" customWidth="1"/>
    <col min="4" max="4" width="9.8515625" style="0" customWidth="1"/>
    <col min="5" max="5" width="11.00390625" style="0" customWidth="1"/>
    <col min="6" max="6" width="9.57421875" style="0" customWidth="1"/>
    <col min="7" max="7" width="10.00390625" style="0" customWidth="1"/>
    <col min="8" max="8" width="9.421875" style="0" customWidth="1"/>
    <col min="9" max="9" width="9.28125" style="0" customWidth="1"/>
    <col min="11" max="11" width="11.8515625" style="0" customWidth="1"/>
    <col min="12" max="12" width="10.421875" style="0" customWidth="1"/>
    <col min="13" max="13" width="10.7109375" style="0" customWidth="1"/>
    <col min="14" max="14" width="10.00390625" style="0" customWidth="1"/>
    <col min="15" max="15" width="10.7109375" style="0" customWidth="1"/>
    <col min="16" max="16" width="8.8515625" style="0" customWidth="1"/>
  </cols>
  <sheetData>
    <row r="1" spans="1:16" ht="84" customHeight="1" thickBot="1">
      <c r="A1" s="52" t="s">
        <v>33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3"/>
    </row>
    <row r="2" spans="1:16" s="6" customFormat="1" ht="75.75" customHeight="1" thickBot="1">
      <c r="A2" s="7" t="s">
        <v>0</v>
      </c>
      <c r="B2" s="8" t="s">
        <v>1</v>
      </c>
      <c r="C2" s="8" t="s">
        <v>9</v>
      </c>
      <c r="D2" s="8" t="s">
        <v>2</v>
      </c>
      <c r="E2" s="8" t="s">
        <v>11</v>
      </c>
      <c r="F2" s="8" t="s">
        <v>12</v>
      </c>
      <c r="G2" s="8" t="s">
        <v>34</v>
      </c>
      <c r="H2" s="8" t="s">
        <v>3</v>
      </c>
      <c r="I2" s="8" t="s">
        <v>10</v>
      </c>
      <c r="J2" s="8" t="s">
        <v>4</v>
      </c>
      <c r="K2" s="8" t="s">
        <v>13</v>
      </c>
      <c r="L2" s="8" t="s">
        <v>14</v>
      </c>
      <c r="M2" s="8" t="s">
        <v>15</v>
      </c>
      <c r="N2" s="8" t="s">
        <v>4</v>
      </c>
      <c r="O2" s="9" t="s">
        <v>16</v>
      </c>
      <c r="P2" s="10" t="s">
        <v>7</v>
      </c>
    </row>
    <row r="3" spans="1:16" s="5" customFormat="1" ht="51.75" customHeight="1">
      <c r="A3" s="21" t="s">
        <v>17</v>
      </c>
      <c r="B3" s="23">
        <v>1024</v>
      </c>
      <c r="C3" s="23">
        <v>1150</v>
      </c>
      <c r="D3" s="23">
        <f aca="true" t="shared" si="0" ref="D3:D9">B3-C3</f>
        <v>-126</v>
      </c>
      <c r="E3" s="23">
        <v>13477</v>
      </c>
      <c r="F3" s="23">
        <v>12231</v>
      </c>
      <c r="G3" s="23">
        <f aca="true" t="shared" si="1" ref="G3:G9">E3-F3</f>
        <v>1246</v>
      </c>
      <c r="H3" s="24">
        <f>E3/B3</f>
        <v>13.1611328125</v>
      </c>
      <c r="I3" s="23">
        <v>10.6</v>
      </c>
      <c r="J3" s="24">
        <f aca="true" t="shared" si="2" ref="J3:J9">H3-I3</f>
        <v>2.5611328125000004</v>
      </c>
      <c r="K3" s="23">
        <v>503</v>
      </c>
      <c r="L3" s="23">
        <v>12974</v>
      </c>
      <c r="M3" s="23">
        <v>11755</v>
      </c>
      <c r="N3" s="23">
        <f aca="true" t="shared" si="3" ref="N3:N9">L3-M3</f>
        <v>1219</v>
      </c>
      <c r="O3" s="25">
        <f>L3*P3/3.4</f>
        <v>15263.529411764706</v>
      </c>
      <c r="P3" s="26">
        <v>4</v>
      </c>
    </row>
    <row r="4" spans="1:16" s="5" customFormat="1" ht="51.75" customHeight="1">
      <c r="A4" s="15" t="s">
        <v>18</v>
      </c>
      <c r="B4" s="2">
        <v>1213</v>
      </c>
      <c r="C4" s="2">
        <v>1267</v>
      </c>
      <c r="D4" s="2">
        <f t="shared" si="0"/>
        <v>-54</v>
      </c>
      <c r="E4" s="2">
        <v>23506</v>
      </c>
      <c r="F4" s="2">
        <v>18331</v>
      </c>
      <c r="G4" s="2">
        <f t="shared" si="1"/>
        <v>5175</v>
      </c>
      <c r="H4" s="3">
        <f>E4/B4</f>
        <v>19.378400659521848</v>
      </c>
      <c r="I4" s="2">
        <v>14.5</v>
      </c>
      <c r="J4" s="3">
        <f t="shared" si="2"/>
        <v>4.878400659521848</v>
      </c>
      <c r="K4" s="2">
        <v>1466</v>
      </c>
      <c r="L4" s="2">
        <v>22040</v>
      </c>
      <c r="M4" s="2">
        <v>17130</v>
      </c>
      <c r="N4" s="2">
        <f t="shared" si="3"/>
        <v>4910</v>
      </c>
      <c r="O4" s="4">
        <f>L4*P4/3.4</f>
        <v>23984.70588235294</v>
      </c>
      <c r="P4" s="16">
        <v>3.7</v>
      </c>
    </row>
    <row r="5" spans="1:16" s="5" customFormat="1" ht="33" customHeight="1">
      <c r="A5" s="15" t="s">
        <v>19</v>
      </c>
      <c r="B5" s="2">
        <v>900</v>
      </c>
      <c r="C5" s="2">
        <v>900</v>
      </c>
      <c r="D5" s="2">
        <f t="shared" si="0"/>
        <v>0</v>
      </c>
      <c r="E5" s="2">
        <v>13228</v>
      </c>
      <c r="F5" s="2">
        <v>14188</v>
      </c>
      <c r="G5" s="2">
        <f t="shared" si="1"/>
        <v>-960</v>
      </c>
      <c r="H5" s="3">
        <f>E5/B5</f>
        <v>14.697777777777778</v>
      </c>
      <c r="I5" s="2">
        <v>15.7</v>
      </c>
      <c r="J5" s="3">
        <f t="shared" si="2"/>
        <v>-1.0022222222222208</v>
      </c>
      <c r="K5" s="2">
        <v>1330</v>
      </c>
      <c r="L5" s="2">
        <v>11098</v>
      </c>
      <c r="M5" s="2">
        <v>13135</v>
      </c>
      <c r="N5" s="2">
        <f t="shared" si="3"/>
        <v>-2037</v>
      </c>
      <c r="O5" s="4">
        <f>L5*P5/3.4</f>
        <v>11652.9</v>
      </c>
      <c r="P5" s="16">
        <v>3.57</v>
      </c>
    </row>
    <row r="6" spans="1:16" s="5" customFormat="1" ht="33" customHeight="1">
      <c r="A6" s="27" t="s">
        <v>5</v>
      </c>
      <c r="B6" s="38"/>
      <c r="C6" s="11">
        <v>342</v>
      </c>
      <c r="D6" s="11">
        <f t="shared" si="0"/>
        <v>-342</v>
      </c>
      <c r="E6" s="11"/>
      <c r="F6" s="11">
        <v>5171</v>
      </c>
      <c r="G6" s="11">
        <f t="shared" si="1"/>
        <v>-5171</v>
      </c>
      <c r="H6" s="12"/>
      <c r="I6" s="11">
        <v>15.1</v>
      </c>
      <c r="J6" s="12">
        <f t="shared" si="2"/>
        <v>-15.1</v>
      </c>
      <c r="K6" s="11"/>
      <c r="L6" s="11"/>
      <c r="M6" s="11">
        <v>4922</v>
      </c>
      <c r="N6" s="11">
        <f t="shared" si="3"/>
        <v>-4922</v>
      </c>
      <c r="O6" s="12">
        <f>L6*P6/3.4</f>
        <v>0</v>
      </c>
      <c r="P6" s="17"/>
    </row>
    <row r="7" spans="1:16" s="5" customFormat="1" ht="33" customHeight="1">
      <c r="A7" s="15" t="s">
        <v>20</v>
      </c>
      <c r="B7" s="2">
        <v>560</v>
      </c>
      <c r="C7" s="2">
        <v>559</v>
      </c>
      <c r="D7" s="2">
        <f t="shared" si="0"/>
        <v>1</v>
      </c>
      <c r="E7" s="2">
        <v>7702</v>
      </c>
      <c r="F7" s="2">
        <v>6511</v>
      </c>
      <c r="G7" s="2">
        <f t="shared" si="1"/>
        <v>1191</v>
      </c>
      <c r="H7" s="3">
        <f>E7/B7</f>
        <v>13.753571428571428</v>
      </c>
      <c r="I7" s="2">
        <v>11.6</v>
      </c>
      <c r="J7" s="3">
        <f t="shared" si="2"/>
        <v>2.1535714285714285</v>
      </c>
      <c r="K7" s="2">
        <v>387</v>
      </c>
      <c r="L7" s="2">
        <v>7259</v>
      </c>
      <c r="M7" s="2">
        <v>5947</v>
      </c>
      <c r="N7" s="2">
        <f t="shared" si="3"/>
        <v>1312</v>
      </c>
      <c r="O7" s="4">
        <f>L7*P7/3.4</f>
        <v>8326.5</v>
      </c>
      <c r="P7" s="16">
        <v>3.9</v>
      </c>
    </row>
    <row r="8" spans="1:16" s="5" customFormat="1" ht="33" customHeight="1" thickBot="1">
      <c r="A8" s="46" t="s">
        <v>8</v>
      </c>
      <c r="B8" s="47"/>
      <c r="C8" s="47"/>
      <c r="D8" s="47"/>
      <c r="E8" s="47"/>
      <c r="F8" s="47"/>
      <c r="G8" s="47"/>
      <c r="H8" s="48"/>
      <c r="I8" s="47"/>
      <c r="J8" s="48"/>
      <c r="K8" s="47"/>
      <c r="L8" s="47">
        <v>800</v>
      </c>
      <c r="M8" s="47">
        <v>116</v>
      </c>
      <c r="N8" s="47">
        <f t="shared" si="3"/>
        <v>684</v>
      </c>
      <c r="O8" s="49">
        <v>800</v>
      </c>
      <c r="P8" s="50"/>
    </row>
    <row r="9" spans="1:16" s="28" customFormat="1" ht="33" customHeight="1" thickBot="1">
      <c r="A9" s="45" t="s">
        <v>6</v>
      </c>
      <c r="B9" s="13">
        <f>SUM(B3:B7)</f>
        <v>3697</v>
      </c>
      <c r="C9" s="13">
        <f>SUM(C3:C7)</f>
        <v>4218</v>
      </c>
      <c r="D9" s="13">
        <f t="shared" si="0"/>
        <v>-521</v>
      </c>
      <c r="E9" s="13">
        <f>SUM(E3:E8)</f>
        <v>57913</v>
      </c>
      <c r="F9" s="13">
        <f>SUM(F3:F8)</f>
        <v>56432</v>
      </c>
      <c r="G9" s="13">
        <f t="shared" si="1"/>
        <v>1481</v>
      </c>
      <c r="H9" s="14">
        <f>E9/B9</f>
        <v>15.664863402758995</v>
      </c>
      <c r="I9" s="13">
        <v>13.4</v>
      </c>
      <c r="J9" s="14">
        <f t="shared" si="2"/>
        <v>2.2648634027589942</v>
      </c>
      <c r="K9" s="13">
        <f>SUM(K3:K8)</f>
        <v>3686</v>
      </c>
      <c r="L9" s="13">
        <f>SUM(L3:L8)</f>
        <v>54171</v>
      </c>
      <c r="M9" s="13">
        <v>53005</v>
      </c>
      <c r="N9" s="13">
        <f t="shared" si="3"/>
        <v>1166</v>
      </c>
      <c r="O9" s="14">
        <f>SUM(O3:O8)</f>
        <v>60027.63529411765</v>
      </c>
      <c r="P9" s="33">
        <v>3.8</v>
      </c>
    </row>
  </sheetData>
  <sheetProtection/>
  <mergeCells count="1">
    <mergeCell ref="A1:P1"/>
  </mergeCells>
  <printOptions/>
  <pageMargins left="0" right="0" top="0" bottom="0" header="0.31496062992125984" footer="0.31496062992125984"/>
  <pageSetup fitToHeight="1" fitToWidth="1" orientation="landscape" paperSize="9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workbookViewId="0" topLeftCell="A1">
      <selection activeCell="Q4" sqref="Q4"/>
    </sheetView>
  </sheetViews>
  <sheetFormatPr defaultColWidth="9.140625" defaultRowHeight="15"/>
  <cols>
    <col min="1" max="1" width="19.7109375" style="0" customWidth="1"/>
    <col min="2" max="2" width="10.00390625" style="0" customWidth="1"/>
    <col min="3" max="3" width="9.28125" style="0" customWidth="1"/>
    <col min="4" max="4" width="9.8515625" style="0" customWidth="1"/>
    <col min="5" max="5" width="11.00390625" style="0" customWidth="1"/>
    <col min="6" max="6" width="9.57421875" style="0" customWidth="1"/>
    <col min="7" max="7" width="10.00390625" style="0" customWidth="1"/>
    <col min="8" max="8" width="9.421875" style="0" customWidth="1"/>
    <col min="9" max="9" width="9.28125" style="0" customWidth="1"/>
    <col min="11" max="11" width="11.8515625" style="0" customWidth="1"/>
    <col min="12" max="12" width="10.421875" style="0" customWidth="1"/>
    <col min="13" max="13" width="10.7109375" style="0" customWidth="1"/>
    <col min="14" max="14" width="10.00390625" style="0" customWidth="1"/>
    <col min="15" max="15" width="10.7109375" style="0" customWidth="1"/>
    <col min="16" max="16" width="8.8515625" style="0" customWidth="1"/>
  </cols>
  <sheetData>
    <row r="1" spans="1:16" ht="84" customHeight="1" thickBot="1">
      <c r="A1" s="52" t="s">
        <v>35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3"/>
    </row>
    <row r="2" spans="1:16" s="6" customFormat="1" ht="75.75" customHeight="1" thickBot="1">
      <c r="A2" s="7" t="s">
        <v>0</v>
      </c>
      <c r="B2" s="8" t="s">
        <v>1</v>
      </c>
      <c r="C2" s="8" t="s">
        <v>9</v>
      </c>
      <c r="D2" s="8" t="s">
        <v>2</v>
      </c>
      <c r="E2" s="8" t="s">
        <v>11</v>
      </c>
      <c r="F2" s="8" t="s">
        <v>12</v>
      </c>
      <c r="G2" s="8" t="s">
        <v>34</v>
      </c>
      <c r="H2" s="8" t="s">
        <v>3</v>
      </c>
      <c r="I2" s="8" t="s">
        <v>10</v>
      </c>
      <c r="J2" s="8" t="s">
        <v>4</v>
      </c>
      <c r="K2" s="8" t="s">
        <v>13</v>
      </c>
      <c r="L2" s="8" t="s">
        <v>14</v>
      </c>
      <c r="M2" s="8" t="s">
        <v>15</v>
      </c>
      <c r="N2" s="8" t="s">
        <v>4</v>
      </c>
      <c r="O2" s="9" t="s">
        <v>16</v>
      </c>
      <c r="P2" s="10" t="s">
        <v>7</v>
      </c>
    </row>
    <row r="3" spans="1:16" s="5" customFormat="1" ht="51.75" customHeight="1">
      <c r="A3" s="21" t="s">
        <v>17</v>
      </c>
      <c r="B3" s="23">
        <v>1024</v>
      </c>
      <c r="C3" s="23">
        <v>1150</v>
      </c>
      <c r="D3" s="23">
        <f aca="true" t="shared" si="0" ref="D3:D9">B3-C3</f>
        <v>-126</v>
      </c>
      <c r="E3" s="23">
        <v>13385</v>
      </c>
      <c r="F3" s="23">
        <v>12527</v>
      </c>
      <c r="G3" s="23">
        <f aca="true" t="shared" si="1" ref="G3:G9">E3-F3</f>
        <v>858</v>
      </c>
      <c r="H3" s="24">
        <f>E3/B3</f>
        <v>13.0712890625</v>
      </c>
      <c r="I3" s="23">
        <v>10.9</v>
      </c>
      <c r="J3" s="24">
        <f aca="true" t="shared" si="2" ref="J3:J9">H3-I3</f>
        <v>2.1712890624999996</v>
      </c>
      <c r="K3" s="23">
        <v>528</v>
      </c>
      <c r="L3" s="23">
        <v>12857</v>
      </c>
      <c r="M3" s="23">
        <v>12060</v>
      </c>
      <c r="N3" s="23">
        <f aca="true" t="shared" si="3" ref="N3:N9">L3-M3</f>
        <v>797</v>
      </c>
      <c r="O3" s="25">
        <f>L3*P3/3.4</f>
        <v>15125.882352941177</v>
      </c>
      <c r="P3" s="26">
        <v>4</v>
      </c>
    </row>
    <row r="4" spans="1:16" s="5" customFormat="1" ht="51.75" customHeight="1">
      <c r="A4" s="15" t="s">
        <v>18</v>
      </c>
      <c r="B4" s="2">
        <v>1213</v>
      </c>
      <c r="C4" s="2">
        <v>1267</v>
      </c>
      <c r="D4" s="2">
        <f t="shared" si="0"/>
        <v>-54</v>
      </c>
      <c r="E4" s="2">
        <v>23816</v>
      </c>
      <c r="F4" s="2">
        <v>18196</v>
      </c>
      <c r="G4" s="2">
        <f t="shared" si="1"/>
        <v>5620</v>
      </c>
      <c r="H4" s="3">
        <f>E4/B4</f>
        <v>19.63396537510305</v>
      </c>
      <c r="I4" s="2">
        <v>14.4</v>
      </c>
      <c r="J4" s="3">
        <f t="shared" si="2"/>
        <v>5.233965375103049</v>
      </c>
      <c r="K4" s="2">
        <v>1366</v>
      </c>
      <c r="L4" s="2">
        <v>22450</v>
      </c>
      <c r="M4" s="2">
        <v>16965</v>
      </c>
      <c r="N4" s="2">
        <f t="shared" si="3"/>
        <v>5485</v>
      </c>
      <c r="O4" s="4">
        <f>L4*P4/3.4</f>
        <v>24430.88235294118</v>
      </c>
      <c r="P4" s="16">
        <v>3.7</v>
      </c>
    </row>
    <row r="5" spans="1:16" s="5" customFormat="1" ht="33" customHeight="1">
      <c r="A5" s="15" t="s">
        <v>19</v>
      </c>
      <c r="B5" s="2">
        <v>900</v>
      </c>
      <c r="C5" s="2">
        <v>900</v>
      </c>
      <c r="D5" s="2">
        <f t="shared" si="0"/>
        <v>0</v>
      </c>
      <c r="E5" s="2">
        <v>13308</v>
      </c>
      <c r="F5" s="2">
        <v>13913</v>
      </c>
      <c r="G5" s="2">
        <f t="shared" si="1"/>
        <v>-605</v>
      </c>
      <c r="H5" s="3">
        <f>E5/B5</f>
        <v>14.786666666666667</v>
      </c>
      <c r="I5" s="2">
        <v>15.4</v>
      </c>
      <c r="J5" s="3">
        <f t="shared" si="2"/>
        <v>-0.6133333333333333</v>
      </c>
      <c r="K5" s="2">
        <v>1315</v>
      </c>
      <c r="L5" s="2">
        <v>10835</v>
      </c>
      <c r="M5" s="2">
        <v>12800</v>
      </c>
      <c r="N5" s="2">
        <f t="shared" si="3"/>
        <v>-1965</v>
      </c>
      <c r="O5" s="4">
        <f>L5*P5/3.4</f>
        <v>12014.10294117647</v>
      </c>
      <c r="P5" s="16">
        <v>3.77</v>
      </c>
    </row>
    <row r="6" spans="1:16" s="5" customFormat="1" ht="33" customHeight="1">
      <c r="A6" s="27" t="s">
        <v>5</v>
      </c>
      <c r="B6" s="38"/>
      <c r="C6" s="11">
        <v>342</v>
      </c>
      <c r="D6" s="11">
        <f t="shared" si="0"/>
        <v>-342</v>
      </c>
      <c r="E6" s="11"/>
      <c r="F6" s="11">
        <v>5171</v>
      </c>
      <c r="G6" s="11">
        <f t="shared" si="1"/>
        <v>-5171</v>
      </c>
      <c r="H6" s="12"/>
      <c r="I6" s="11">
        <v>15.1</v>
      </c>
      <c r="J6" s="12">
        <f t="shared" si="2"/>
        <v>-15.1</v>
      </c>
      <c r="K6" s="11"/>
      <c r="L6" s="11"/>
      <c r="M6" s="11">
        <v>4922</v>
      </c>
      <c r="N6" s="11">
        <f t="shared" si="3"/>
        <v>-4922</v>
      </c>
      <c r="O6" s="12">
        <f>L6*P6/3.4</f>
        <v>0</v>
      </c>
      <c r="P6" s="17"/>
    </row>
    <row r="7" spans="1:16" s="5" customFormat="1" ht="33" customHeight="1">
      <c r="A7" s="15" t="s">
        <v>20</v>
      </c>
      <c r="B7" s="2">
        <v>560</v>
      </c>
      <c r="C7" s="2">
        <v>559</v>
      </c>
      <c r="D7" s="2">
        <f t="shared" si="0"/>
        <v>1</v>
      </c>
      <c r="E7" s="2">
        <v>7499</v>
      </c>
      <c r="F7" s="2">
        <v>6764</v>
      </c>
      <c r="G7" s="2">
        <f t="shared" si="1"/>
        <v>735</v>
      </c>
      <c r="H7" s="3">
        <f>E7/B7</f>
        <v>13.39107142857143</v>
      </c>
      <c r="I7" s="2">
        <v>12.1</v>
      </c>
      <c r="J7" s="3">
        <f t="shared" si="2"/>
        <v>1.2910714285714295</v>
      </c>
      <c r="K7" s="2">
        <v>372</v>
      </c>
      <c r="L7" s="2">
        <v>7102</v>
      </c>
      <c r="M7" s="2">
        <v>6187</v>
      </c>
      <c r="N7" s="2">
        <f t="shared" si="3"/>
        <v>915</v>
      </c>
      <c r="O7" s="4">
        <f>L7*P7/3.4</f>
        <v>8146.411764705882</v>
      </c>
      <c r="P7" s="16">
        <v>3.9</v>
      </c>
    </row>
    <row r="8" spans="1:16" s="5" customFormat="1" ht="33" customHeight="1" thickBot="1">
      <c r="A8" s="46" t="s">
        <v>8</v>
      </c>
      <c r="B8" s="47"/>
      <c r="C8" s="47"/>
      <c r="D8" s="47"/>
      <c r="E8" s="47"/>
      <c r="F8" s="47"/>
      <c r="G8" s="47"/>
      <c r="H8" s="48"/>
      <c r="I8" s="47"/>
      <c r="J8" s="48"/>
      <c r="K8" s="47"/>
      <c r="L8" s="47">
        <v>1158</v>
      </c>
      <c r="M8" s="47">
        <v>142</v>
      </c>
      <c r="N8" s="47">
        <f t="shared" si="3"/>
        <v>1016</v>
      </c>
      <c r="O8" s="49">
        <v>1158</v>
      </c>
      <c r="P8" s="50"/>
    </row>
    <row r="9" spans="1:16" s="28" customFormat="1" ht="33" customHeight="1" thickBot="1">
      <c r="A9" s="45" t="s">
        <v>6</v>
      </c>
      <c r="B9" s="13">
        <f>SUM(B3:B7)</f>
        <v>3697</v>
      </c>
      <c r="C9" s="13">
        <f>SUM(C3:C7)</f>
        <v>4218</v>
      </c>
      <c r="D9" s="13">
        <f t="shared" si="0"/>
        <v>-521</v>
      </c>
      <c r="E9" s="13">
        <f>SUM(E3:E8)</f>
        <v>58008</v>
      </c>
      <c r="F9" s="13">
        <f>SUM(F3:F8)</f>
        <v>56571</v>
      </c>
      <c r="G9" s="13">
        <f t="shared" si="1"/>
        <v>1437</v>
      </c>
      <c r="H9" s="14">
        <f>E9/B9</f>
        <v>15.690559913443332</v>
      </c>
      <c r="I9" s="13">
        <v>13.4</v>
      </c>
      <c r="J9" s="14">
        <f t="shared" si="2"/>
        <v>2.2905599134433317</v>
      </c>
      <c r="K9" s="13">
        <f>SUM(K3:K8)</f>
        <v>3581</v>
      </c>
      <c r="L9" s="13">
        <f>SUM(L3:L8)</f>
        <v>54402</v>
      </c>
      <c r="M9" s="13">
        <v>53076</v>
      </c>
      <c r="N9" s="13">
        <f t="shared" si="3"/>
        <v>1326</v>
      </c>
      <c r="O9" s="14">
        <f>SUM(O3:O8)</f>
        <v>60875.279411764706</v>
      </c>
      <c r="P9" s="33">
        <v>3.8</v>
      </c>
    </row>
  </sheetData>
  <sheetProtection/>
  <mergeCells count="1">
    <mergeCell ref="A1:P1"/>
  </mergeCells>
  <printOptions/>
  <pageMargins left="0" right="0" top="0" bottom="0" header="0.31496062992125984" footer="0.31496062992125984"/>
  <pageSetup fitToHeight="1" fitToWidth="1" orientation="landscape" paperSize="9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workbookViewId="0" topLeftCell="A1">
      <selection activeCell="R4" sqref="R4"/>
    </sheetView>
  </sheetViews>
  <sheetFormatPr defaultColWidth="9.140625" defaultRowHeight="15"/>
  <cols>
    <col min="1" max="1" width="19.7109375" style="0" customWidth="1"/>
    <col min="2" max="2" width="10.00390625" style="0" customWidth="1"/>
    <col min="3" max="3" width="9.28125" style="0" customWidth="1"/>
    <col min="4" max="4" width="9.8515625" style="0" customWidth="1"/>
    <col min="5" max="5" width="11.00390625" style="0" customWidth="1"/>
    <col min="6" max="6" width="9.57421875" style="0" customWidth="1"/>
    <col min="7" max="7" width="10.00390625" style="0" customWidth="1"/>
    <col min="8" max="8" width="9.421875" style="0" customWidth="1"/>
    <col min="9" max="9" width="9.28125" style="0" customWidth="1"/>
    <col min="11" max="11" width="11.8515625" style="0" customWidth="1"/>
    <col min="12" max="12" width="10.421875" style="0" customWidth="1"/>
    <col min="13" max="13" width="10.7109375" style="0" customWidth="1"/>
    <col min="14" max="14" width="10.00390625" style="0" customWidth="1"/>
    <col min="15" max="15" width="10.7109375" style="0" customWidth="1"/>
    <col min="16" max="16" width="8.8515625" style="0" customWidth="1"/>
  </cols>
  <sheetData>
    <row r="1" spans="1:16" ht="84" customHeight="1" thickBot="1">
      <c r="A1" s="52" t="s">
        <v>36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3"/>
    </row>
    <row r="2" spans="1:16" s="6" customFormat="1" ht="75.75" customHeight="1" thickBot="1">
      <c r="A2" s="7" t="s">
        <v>0</v>
      </c>
      <c r="B2" s="8" t="s">
        <v>1</v>
      </c>
      <c r="C2" s="8" t="s">
        <v>9</v>
      </c>
      <c r="D2" s="8" t="s">
        <v>2</v>
      </c>
      <c r="E2" s="8" t="s">
        <v>11</v>
      </c>
      <c r="F2" s="8" t="s">
        <v>12</v>
      </c>
      <c r="G2" s="8" t="s">
        <v>34</v>
      </c>
      <c r="H2" s="8" t="s">
        <v>3</v>
      </c>
      <c r="I2" s="8" t="s">
        <v>10</v>
      </c>
      <c r="J2" s="8" t="s">
        <v>4</v>
      </c>
      <c r="K2" s="8" t="s">
        <v>13</v>
      </c>
      <c r="L2" s="8" t="s">
        <v>14</v>
      </c>
      <c r="M2" s="8" t="s">
        <v>15</v>
      </c>
      <c r="N2" s="8" t="s">
        <v>4</v>
      </c>
      <c r="O2" s="9" t="s">
        <v>16</v>
      </c>
      <c r="P2" s="10" t="s">
        <v>7</v>
      </c>
    </row>
    <row r="3" spans="1:16" s="5" customFormat="1" ht="51.75" customHeight="1">
      <c r="A3" s="21" t="s">
        <v>17</v>
      </c>
      <c r="B3" s="22">
        <v>1024</v>
      </c>
      <c r="C3" s="23">
        <v>1150</v>
      </c>
      <c r="D3" s="23">
        <f aca="true" t="shared" si="0" ref="D3:D9">B3-C3</f>
        <v>-126</v>
      </c>
      <c r="E3" s="23">
        <v>13379</v>
      </c>
      <c r="F3" s="23">
        <v>11966</v>
      </c>
      <c r="G3" s="23">
        <f>E3-F3</f>
        <v>1413</v>
      </c>
      <c r="H3" s="24">
        <f>E3/B3</f>
        <v>13.0654296875</v>
      </c>
      <c r="I3" s="23">
        <v>11</v>
      </c>
      <c r="J3" s="24">
        <f>H3-I3</f>
        <v>2.0654296875</v>
      </c>
      <c r="K3" s="23">
        <v>573</v>
      </c>
      <c r="L3" s="23">
        <v>12806</v>
      </c>
      <c r="M3" s="23">
        <v>11514</v>
      </c>
      <c r="N3" s="23">
        <f aca="true" t="shared" si="1" ref="N3:N8">L3-M3</f>
        <v>1292</v>
      </c>
      <c r="O3" s="25">
        <f>L3*P3/3.4</f>
        <v>15065.882352941177</v>
      </c>
      <c r="P3" s="26">
        <v>4</v>
      </c>
    </row>
    <row r="4" spans="1:16" s="5" customFormat="1" ht="51.75" customHeight="1">
      <c r="A4" s="15" t="s">
        <v>18</v>
      </c>
      <c r="B4" s="19">
        <v>1213</v>
      </c>
      <c r="C4" s="2">
        <v>1267</v>
      </c>
      <c r="D4" s="2">
        <f t="shared" si="0"/>
        <v>-54</v>
      </c>
      <c r="E4" s="2">
        <v>22052</v>
      </c>
      <c r="F4" s="2">
        <v>19848</v>
      </c>
      <c r="G4" s="2">
        <f aca="true" t="shared" si="2" ref="G4:G9">E4-F4</f>
        <v>2204</v>
      </c>
      <c r="H4" s="3">
        <f aca="true" t="shared" si="3" ref="H4:H9">E4/B4</f>
        <v>18.17971970321517</v>
      </c>
      <c r="I4" s="2">
        <v>14.8</v>
      </c>
      <c r="J4" s="3">
        <f aca="true" t="shared" si="4" ref="J4:J9">H4-I4</f>
        <v>3.3797197032151693</v>
      </c>
      <c r="K4" s="2">
        <v>1152</v>
      </c>
      <c r="L4" s="2">
        <v>20900</v>
      </c>
      <c r="M4" s="2">
        <v>18510</v>
      </c>
      <c r="N4" s="2">
        <f t="shared" si="1"/>
        <v>2390</v>
      </c>
      <c r="O4" s="4">
        <f>L4*P4/3.4</f>
        <v>22744.117647058825</v>
      </c>
      <c r="P4" s="16">
        <v>3.7</v>
      </c>
    </row>
    <row r="5" spans="1:16" s="5" customFormat="1" ht="33" customHeight="1">
      <c r="A5" s="15" t="s">
        <v>19</v>
      </c>
      <c r="B5" s="19">
        <v>900</v>
      </c>
      <c r="C5" s="2">
        <v>900</v>
      </c>
      <c r="D5" s="2">
        <f t="shared" si="0"/>
        <v>0</v>
      </c>
      <c r="E5" s="2">
        <v>13234</v>
      </c>
      <c r="F5" s="2">
        <v>13555</v>
      </c>
      <c r="G5" s="2">
        <f t="shared" si="2"/>
        <v>-321</v>
      </c>
      <c r="H5" s="3">
        <f t="shared" si="3"/>
        <v>14.704444444444444</v>
      </c>
      <c r="I5" s="2">
        <v>14.7</v>
      </c>
      <c r="J5" s="3">
        <f t="shared" si="4"/>
        <v>0.004444444444445139</v>
      </c>
      <c r="K5" s="2">
        <v>1407</v>
      </c>
      <c r="L5" s="2">
        <v>11827</v>
      </c>
      <c r="M5" s="2">
        <v>12288</v>
      </c>
      <c r="N5" s="2">
        <f t="shared" si="1"/>
        <v>-461</v>
      </c>
      <c r="O5" s="4">
        <f>L5*P5/3.4</f>
        <v>12696.632352941175</v>
      </c>
      <c r="P5" s="16">
        <v>3.65</v>
      </c>
    </row>
    <row r="6" spans="1:16" s="5" customFormat="1" ht="33" customHeight="1">
      <c r="A6" s="27" t="s">
        <v>5</v>
      </c>
      <c r="B6" s="20"/>
      <c r="C6" s="11">
        <v>342</v>
      </c>
      <c r="D6" s="11">
        <f t="shared" si="0"/>
        <v>-342</v>
      </c>
      <c r="E6" s="11"/>
      <c r="F6" s="11">
        <v>4984</v>
      </c>
      <c r="G6" s="11">
        <f t="shared" si="2"/>
        <v>-4984</v>
      </c>
      <c r="H6" s="12"/>
      <c r="I6" s="11">
        <v>15</v>
      </c>
      <c r="J6" s="12">
        <f t="shared" si="4"/>
        <v>-15</v>
      </c>
      <c r="K6" s="11"/>
      <c r="L6" s="11"/>
      <c r="M6" s="11">
        <v>4784</v>
      </c>
      <c r="N6" s="11">
        <f t="shared" si="1"/>
        <v>-4784</v>
      </c>
      <c r="O6" s="12">
        <f>L6*P6/3.4</f>
        <v>0</v>
      </c>
      <c r="P6" s="17"/>
    </row>
    <row r="7" spans="1:16" s="5" customFormat="1" ht="33" customHeight="1">
      <c r="A7" s="15" t="s">
        <v>20</v>
      </c>
      <c r="B7" s="19">
        <v>560</v>
      </c>
      <c r="C7" s="2">
        <v>558</v>
      </c>
      <c r="D7" s="2">
        <f t="shared" si="0"/>
        <v>2</v>
      </c>
      <c r="E7" s="2">
        <v>7495</v>
      </c>
      <c r="F7" s="2">
        <v>6924</v>
      </c>
      <c r="G7" s="2">
        <f t="shared" si="2"/>
        <v>571</v>
      </c>
      <c r="H7" s="3">
        <f t="shared" si="3"/>
        <v>13.383928571428571</v>
      </c>
      <c r="I7" s="2">
        <v>12</v>
      </c>
      <c r="J7" s="3">
        <f t="shared" si="4"/>
        <v>1.3839285714285712</v>
      </c>
      <c r="K7" s="2">
        <v>321</v>
      </c>
      <c r="L7" s="2">
        <v>7133</v>
      </c>
      <c r="M7" s="2">
        <v>6355</v>
      </c>
      <c r="N7" s="2">
        <f t="shared" si="1"/>
        <v>778</v>
      </c>
      <c r="O7" s="4">
        <f>L7*P7/3.4</f>
        <v>8391.764705882353</v>
      </c>
      <c r="P7" s="16">
        <v>4</v>
      </c>
    </row>
    <row r="8" spans="1:16" s="5" customFormat="1" ht="33" customHeight="1" thickBot="1">
      <c r="A8" s="29" t="s">
        <v>8</v>
      </c>
      <c r="B8" s="30"/>
      <c r="C8" s="30"/>
      <c r="D8" s="30">
        <f t="shared" si="0"/>
        <v>0</v>
      </c>
      <c r="E8" s="30"/>
      <c r="F8" s="30"/>
      <c r="G8" s="30">
        <f t="shared" si="2"/>
        <v>0</v>
      </c>
      <c r="H8" s="31"/>
      <c r="I8" s="30"/>
      <c r="J8" s="31">
        <f t="shared" si="4"/>
        <v>0</v>
      </c>
      <c r="K8" s="30"/>
      <c r="L8" s="30">
        <v>0</v>
      </c>
      <c r="M8" s="30"/>
      <c r="N8" s="30">
        <f t="shared" si="1"/>
        <v>0</v>
      </c>
      <c r="O8" s="32">
        <v>0</v>
      </c>
      <c r="P8" s="34"/>
    </row>
    <row r="9" spans="1:16" s="28" customFormat="1" ht="33" customHeight="1" thickBot="1">
      <c r="A9" s="45" t="s">
        <v>6</v>
      </c>
      <c r="B9" s="13">
        <v>3697</v>
      </c>
      <c r="C9" s="13">
        <f>SUM(C3:C8)</f>
        <v>4217</v>
      </c>
      <c r="D9" s="13">
        <f t="shared" si="0"/>
        <v>-520</v>
      </c>
      <c r="E9" s="13">
        <f>SUM(E3:E8)</f>
        <v>56160</v>
      </c>
      <c r="F9" s="13">
        <v>57277</v>
      </c>
      <c r="G9" s="13">
        <f t="shared" si="2"/>
        <v>-1117</v>
      </c>
      <c r="H9" s="14">
        <f t="shared" si="3"/>
        <v>15.190695158236409</v>
      </c>
      <c r="I9" s="13">
        <v>13.4</v>
      </c>
      <c r="J9" s="14">
        <f t="shared" si="4"/>
        <v>1.7906951582364083</v>
      </c>
      <c r="K9" s="13">
        <f>SUM(K3:K8)</f>
        <v>3453</v>
      </c>
      <c r="L9" s="13">
        <f>SUM(L3:L8)</f>
        <v>52666</v>
      </c>
      <c r="M9" s="13">
        <v>53451</v>
      </c>
      <c r="N9" s="51">
        <f>SUM(N3:N8)</f>
        <v>-785</v>
      </c>
      <c r="O9" s="51">
        <f>SUM(O3:O8)</f>
        <v>58898.397058823524</v>
      </c>
      <c r="P9" s="33">
        <v>3.8</v>
      </c>
    </row>
  </sheetData>
  <sheetProtection/>
  <mergeCells count="1">
    <mergeCell ref="A1:P1"/>
  </mergeCells>
  <printOptions/>
  <pageMargins left="0" right="0" top="0" bottom="0" header="0.31496062992125984" footer="0.31496062992125984"/>
  <pageSetup fitToHeight="1" fitToWidth="1" orientation="landscape" paperSize="9" scale="8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tabSelected="1" workbookViewId="0" topLeftCell="A1">
      <selection activeCell="R3" sqref="R3"/>
    </sheetView>
  </sheetViews>
  <sheetFormatPr defaultColWidth="9.140625" defaultRowHeight="15"/>
  <cols>
    <col min="1" max="1" width="19.7109375" style="0" customWidth="1"/>
    <col min="2" max="2" width="10.00390625" style="0" customWidth="1"/>
    <col min="3" max="3" width="9.28125" style="0" customWidth="1"/>
    <col min="4" max="4" width="9.8515625" style="0" customWidth="1"/>
    <col min="5" max="5" width="11.00390625" style="0" customWidth="1"/>
    <col min="6" max="6" width="9.57421875" style="0" customWidth="1"/>
    <col min="7" max="7" width="10.00390625" style="0" customWidth="1"/>
    <col min="8" max="8" width="9.421875" style="0" customWidth="1"/>
    <col min="9" max="9" width="9.28125" style="0" customWidth="1"/>
    <col min="11" max="11" width="11.8515625" style="0" customWidth="1"/>
    <col min="12" max="12" width="10.421875" style="0" customWidth="1"/>
    <col min="13" max="13" width="10.7109375" style="0" customWidth="1"/>
    <col min="14" max="14" width="10.00390625" style="0" customWidth="1"/>
    <col min="15" max="15" width="10.7109375" style="0" customWidth="1"/>
    <col min="16" max="16" width="8.8515625" style="0" customWidth="1"/>
  </cols>
  <sheetData>
    <row r="1" spans="1:16" ht="84" customHeight="1" thickBot="1">
      <c r="A1" s="52" t="s">
        <v>37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3"/>
    </row>
    <row r="2" spans="1:16" s="6" customFormat="1" ht="75.75" customHeight="1" thickBot="1">
      <c r="A2" s="7" t="s">
        <v>0</v>
      </c>
      <c r="B2" s="8" t="s">
        <v>1</v>
      </c>
      <c r="C2" s="8" t="s">
        <v>9</v>
      </c>
      <c r="D2" s="8" t="s">
        <v>2</v>
      </c>
      <c r="E2" s="8" t="s">
        <v>11</v>
      </c>
      <c r="F2" s="8" t="s">
        <v>12</v>
      </c>
      <c r="G2" s="8" t="s">
        <v>34</v>
      </c>
      <c r="H2" s="8" t="s">
        <v>3</v>
      </c>
      <c r="I2" s="8" t="s">
        <v>10</v>
      </c>
      <c r="J2" s="8" t="s">
        <v>4</v>
      </c>
      <c r="K2" s="8" t="s">
        <v>13</v>
      </c>
      <c r="L2" s="8" t="s">
        <v>14</v>
      </c>
      <c r="M2" s="8" t="s">
        <v>15</v>
      </c>
      <c r="N2" s="8" t="s">
        <v>4</v>
      </c>
      <c r="O2" s="9" t="s">
        <v>16</v>
      </c>
      <c r="P2" s="10" t="s">
        <v>7</v>
      </c>
    </row>
    <row r="3" spans="1:16" s="5" customFormat="1" ht="51.75" customHeight="1">
      <c r="A3" s="21" t="s">
        <v>17</v>
      </c>
      <c r="B3" s="22">
        <v>1024</v>
      </c>
      <c r="C3" s="23">
        <v>1150</v>
      </c>
      <c r="D3" s="23">
        <f aca="true" t="shared" si="0" ref="D3:D9">B3-C3</f>
        <v>-126</v>
      </c>
      <c r="E3" s="23">
        <v>13481</v>
      </c>
      <c r="F3" s="23">
        <v>11966</v>
      </c>
      <c r="G3" s="23">
        <f>E3-F3</f>
        <v>1515</v>
      </c>
      <c r="H3" s="24">
        <f>E3/B3</f>
        <v>13.1650390625</v>
      </c>
      <c r="I3" s="23">
        <v>11</v>
      </c>
      <c r="J3" s="24">
        <f>H3-I3</f>
        <v>2.1650390625</v>
      </c>
      <c r="K3" s="23">
        <v>625</v>
      </c>
      <c r="L3" s="23">
        <v>12856</v>
      </c>
      <c r="M3" s="23">
        <v>11514</v>
      </c>
      <c r="N3" s="23">
        <f aca="true" t="shared" si="1" ref="N3:N8">L3-M3</f>
        <v>1342</v>
      </c>
      <c r="O3" s="25">
        <v>15124.7</v>
      </c>
      <c r="P3" s="26">
        <v>4</v>
      </c>
    </row>
    <row r="4" spans="1:16" s="5" customFormat="1" ht="51.75" customHeight="1">
      <c r="A4" s="15" t="s">
        <v>18</v>
      </c>
      <c r="B4" s="19">
        <v>1213</v>
      </c>
      <c r="C4" s="2">
        <v>1267</v>
      </c>
      <c r="D4" s="2">
        <f t="shared" si="0"/>
        <v>-54</v>
      </c>
      <c r="E4" s="2">
        <v>22036</v>
      </c>
      <c r="F4" s="2">
        <v>19848</v>
      </c>
      <c r="G4" s="2">
        <f aca="true" t="shared" si="2" ref="G4:G9">E4-F4</f>
        <v>2188</v>
      </c>
      <c r="H4" s="3">
        <f aca="true" t="shared" si="3" ref="H4:H9">E4/B4</f>
        <v>18.166529266281945</v>
      </c>
      <c r="I4" s="2">
        <v>14.8</v>
      </c>
      <c r="J4" s="3">
        <f aca="true" t="shared" si="4" ref="J4:J9">H4-I4</f>
        <v>3.366529266281944</v>
      </c>
      <c r="K4" s="2">
        <v>1266</v>
      </c>
      <c r="L4" s="2">
        <v>20810</v>
      </c>
      <c r="M4" s="2">
        <v>18510</v>
      </c>
      <c r="N4" s="2">
        <f t="shared" si="1"/>
        <v>2300</v>
      </c>
      <c r="O4" s="4">
        <v>22646.2</v>
      </c>
      <c r="P4" s="16">
        <v>3.7</v>
      </c>
    </row>
    <row r="5" spans="1:16" s="5" customFormat="1" ht="33" customHeight="1">
      <c r="A5" s="15" t="s">
        <v>19</v>
      </c>
      <c r="B5" s="19">
        <v>900</v>
      </c>
      <c r="C5" s="2">
        <v>900</v>
      </c>
      <c r="D5" s="2">
        <f t="shared" si="0"/>
        <v>0</v>
      </c>
      <c r="E5" s="2">
        <v>13225</v>
      </c>
      <c r="F5" s="2">
        <v>13555</v>
      </c>
      <c r="G5" s="2">
        <f t="shared" si="2"/>
        <v>-330</v>
      </c>
      <c r="H5" s="3">
        <f t="shared" si="3"/>
        <v>14.694444444444445</v>
      </c>
      <c r="I5" s="2">
        <v>14.7</v>
      </c>
      <c r="J5" s="3">
        <f t="shared" si="4"/>
        <v>-0.005555555555554648</v>
      </c>
      <c r="K5" s="2">
        <v>1389</v>
      </c>
      <c r="L5" s="2">
        <v>10896</v>
      </c>
      <c r="M5" s="2">
        <v>12288</v>
      </c>
      <c r="N5" s="2">
        <f t="shared" si="1"/>
        <v>-1392</v>
      </c>
      <c r="O5" s="4">
        <v>11633</v>
      </c>
      <c r="P5" s="16">
        <v>3.63</v>
      </c>
    </row>
    <row r="6" spans="1:16" s="5" customFormat="1" ht="33" customHeight="1">
      <c r="A6" s="27" t="s">
        <v>5</v>
      </c>
      <c r="B6" s="20"/>
      <c r="C6" s="11">
        <v>342</v>
      </c>
      <c r="D6" s="11">
        <f t="shared" si="0"/>
        <v>-342</v>
      </c>
      <c r="E6" s="11"/>
      <c r="F6" s="11">
        <v>4984</v>
      </c>
      <c r="G6" s="11">
        <f t="shared" si="2"/>
        <v>-4984</v>
      </c>
      <c r="H6" s="12"/>
      <c r="I6" s="11">
        <v>15</v>
      </c>
      <c r="J6" s="12"/>
      <c r="K6" s="11"/>
      <c r="L6" s="11"/>
      <c r="M6" s="11">
        <v>4784</v>
      </c>
      <c r="N6" s="11">
        <f t="shared" si="1"/>
        <v>-4784</v>
      </c>
      <c r="O6" s="12">
        <f>L6*P6/3.4</f>
        <v>0</v>
      </c>
      <c r="P6" s="17"/>
    </row>
    <row r="7" spans="1:16" s="5" customFormat="1" ht="33" customHeight="1">
      <c r="A7" s="15" t="s">
        <v>20</v>
      </c>
      <c r="B7" s="19">
        <v>560</v>
      </c>
      <c r="C7" s="2">
        <v>558</v>
      </c>
      <c r="D7" s="2">
        <f t="shared" si="0"/>
        <v>2</v>
      </c>
      <c r="E7" s="2">
        <v>7714</v>
      </c>
      <c r="F7" s="2">
        <v>6924</v>
      </c>
      <c r="G7" s="2">
        <f t="shared" si="2"/>
        <v>790</v>
      </c>
      <c r="H7" s="3">
        <f t="shared" si="3"/>
        <v>13.775</v>
      </c>
      <c r="I7" s="2">
        <v>12</v>
      </c>
      <c r="J7" s="3">
        <f t="shared" si="4"/>
        <v>1.7750000000000004</v>
      </c>
      <c r="K7" s="2">
        <v>348</v>
      </c>
      <c r="L7" s="2">
        <v>7354</v>
      </c>
      <c r="M7" s="2">
        <v>6355</v>
      </c>
      <c r="N7" s="2">
        <f t="shared" si="1"/>
        <v>999</v>
      </c>
      <c r="O7" s="4">
        <v>8651.8</v>
      </c>
      <c r="P7" s="16">
        <v>4</v>
      </c>
    </row>
    <row r="8" spans="1:16" s="5" customFormat="1" ht="33" customHeight="1" thickBot="1">
      <c r="A8" s="29" t="s">
        <v>8</v>
      </c>
      <c r="B8" s="30"/>
      <c r="C8" s="30"/>
      <c r="D8" s="30"/>
      <c r="E8" s="30"/>
      <c r="F8" s="30"/>
      <c r="G8" s="30"/>
      <c r="H8" s="31"/>
      <c r="I8" s="30"/>
      <c r="J8" s="31"/>
      <c r="K8" s="30"/>
      <c r="L8" s="30">
        <v>940</v>
      </c>
      <c r="M8" s="30"/>
      <c r="N8" s="30">
        <f t="shared" si="1"/>
        <v>940</v>
      </c>
      <c r="O8" s="32"/>
      <c r="P8" s="34"/>
    </row>
    <row r="9" spans="1:16" s="28" customFormat="1" ht="33" customHeight="1" thickBot="1">
      <c r="A9" s="45" t="s">
        <v>6</v>
      </c>
      <c r="B9" s="13">
        <v>3697</v>
      </c>
      <c r="C9" s="13">
        <f>SUM(C3:C8)</f>
        <v>4217</v>
      </c>
      <c r="D9" s="13">
        <f t="shared" si="0"/>
        <v>-520</v>
      </c>
      <c r="E9" s="13">
        <f>SUM(E3:E8)</f>
        <v>56456</v>
      </c>
      <c r="F9" s="13">
        <v>57277</v>
      </c>
      <c r="G9" s="13">
        <f t="shared" si="2"/>
        <v>-821</v>
      </c>
      <c r="H9" s="14">
        <f t="shared" si="3"/>
        <v>15.270760075737083</v>
      </c>
      <c r="I9" s="13">
        <v>13.4</v>
      </c>
      <c r="J9" s="14">
        <f t="shared" si="4"/>
        <v>1.870760075737083</v>
      </c>
      <c r="K9" s="13">
        <f>SUM(K3:K8)</f>
        <v>3628</v>
      </c>
      <c r="L9" s="13">
        <f>SUM(L3:L8)</f>
        <v>52856</v>
      </c>
      <c r="M9" s="13">
        <v>53451</v>
      </c>
      <c r="N9" s="51">
        <f>SUM(N3:N8)</f>
        <v>-595</v>
      </c>
      <c r="O9" s="51">
        <f>SUM(O3:O8)</f>
        <v>58055.7</v>
      </c>
      <c r="P9" s="33">
        <v>3.7</v>
      </c>
    </row>
  </sheetData>
  <sheetProtection/>
  <mergeCells count="1">
    <mergeCell ref="A1:P1"/>
  </mergeCells>
  <printOptions/>
  <pageMargins left="0" right="0" top="0" bottom="0" header="0.31496062992125984" footer="0.31496062992125984"/>
  <pageSetup fitToHeight="1" fitToWidth="1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workbookViewId="0" topLeftCell="A1">
      <selection activeCell="A1" sqref="A1:IV1"/>
    </sheetView>
  </sheetViews>
  <sheetFormatPr defaultColWidth="9.140625" defaultRowHeight="15"/>
  <cols>
    <col min="1" max="1" width="19.7109375" style="0" customWidth="1"/>
    <col min="2" max="2" width="10.00390625" style="0" customWidth="1"/>
    <col min="3" max="3" width="9.28125" style="0" customWidth="1"/>
    <col min="4" max="4" width="9.8515625" style="0" customWidth="1"/>
    <col min="5" max="5" width="11.00390625" style="0" customWidth="1"/>
    <col min="6" max="6" width="9.57421875" style="0" customWidth="1"/>
    <col min="7" max="7" width="10.00390625" style="0" customWidth="1"/>
    <col min="8" max="8" width="9.421875" style="0" customWidth="1"/>
    <col min="9" max="9" width="9.28125" style="0" customWidth="1"/>
    <col min="11" max="11" width="11.8515625" style="0" customWidth="1"/>
    <col min="12" max="12" width="10.421875" style="0" customWidth="1"/>
    <col min="13" max="13" width="10.7109375" style="0" customWidth="1"/>
    <col min="14" max="14" width="10.00390625" style="0" customWidth="1"/>
    <col min="15" max="15" width="10.7109375" style="0" customWidth="1"/>
    <col min="16" max="16" width="8.8515625" style="0" customWidth="1"/>
  </cols>
  <sheetData>
    <row r="1" spans="1:16" s="1" customFormat="1" ht="84" customHeight="1" thickBot="1">
      <c r="A1" s="52" t="s">
        <v>22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3"/>
    </row>
    <row r="2" spans="1:16" s="6" customFormat="1" ht="75.75" customHeight="1" thickBot="1">
      <c r="A2" s="7" t="s">
        <v>0</v>
      </c>
      <c r="B2" s="8" t="s">
        <v>1</v>
      </c>
      <c r="C2" s="8" t="s">
        <v>9</v>
      </c>
      <c r="D2" s="8" t="s">
        <v>2</v>
      </c>
      <c r="E2" s="8" t="s">
        <v>11</v>
      </c>
      <c r="F2" s="8" t="s">
        <v>12</v>
      </c>
      <c r="G2" s="8" t="s">
        <v>4</v>
      </c>
      <c r="H2" s="8" t="s">
        <v>3</v>
      </c>
      <c r="I2" s="8" t="s">
        <v>10</v>
      </c>
      <c r="J2" s="8" t="s">
        <v>4</v>
      </c>
      <c r="K2" s="8" t="s">
        <v>13</v>
      </c>
      <c r="L2" s="8" t="s">
        <v>14</v>
      </c>
      <c r="M2" s="8" t="s">
        <v>15</v>
      </c>
      <c r="N2" s="8" t="s">
        <v>4</v>
      </c>
      <c r="O2" s="9" t="s">
        <v>16</v>
      </c>
      <c r="P2" s="10" t="s">
        <v>7</v>
      </c>
    </row>
    <row r="3" spans="1:16" s="5" customFormat="1" ht="51.75" customHeight="1">
      <c r="A3" s="21" t="s">
        <v>17</v>
      </c>
      <c r="B3" s="19">
        <v>1024</v>
      </c>
      <c r="C3" s="2">
        <v>1150</v>
      </c>
      <c r="D3" s="2">
        <f aca="true" t="shared" si="0" ref="D3:D9">B3-C3</f>
        <v>-126</v>
      </c>
      <c r="E3" s="2">
        <v>13711</v>
      </c>
      <c r="F3" s="2">
        <v>12459</v>
      </c>
      <c r="G3" s="2">
        <f>E3-F3</f>
        <v>1252</v>
      </c>
      <c r="H3" s="3">
        <f>E3/B3</f>
        <v>13.3896484375</v>
      </c>
      <c r="I3" s="2">
        <v>10.8</v>
      </c>
      <c r="J3" s="3">
        <f aca="true" t="shared" si="1" ref="J3:J9">H3-I3</f>
        <v>2.5896484374999993</v>
      </c>
      <c r="K3" s="2">
        <v>536</v>
      </c>
      <c r="L3" s="2">
        <v>13175</v>
      </c>
      <c r="M3" s="2">
        <v>11830</v>
      </c>
      <c r="N3" s="2">
        <f aca="true" t="shared" si="2" ref="N3:N8">L3-M3</f>
        <v>1345</v>
      </c>
      <c r="O3" s="4">
        <f>L3*P3/3.4</f>
        <v>15500</v>
      </c>
      <c r="P3" s="16">
        <v>4</v>
      </c>
    </row>
    <row r="4" spans="1:16" s="5" customFormat="1" ht="51.75" customHeight="1">
      <c r="A4" s="15" t="s">
        <v>18</v>
      </c>
      <c r="B4" s="19">
        <v>1213</v>
      </c>
      <c r="C4" s="2">
        <v>1267</v>
      </c>
      <c r="D4" s="2">
        <f t="shared" si="0"/>
        <v>-54</v>
      </c>
      <c r="E4" s="2">
        <v>23002</v>
      </c>
      <c r="F4" s="2">
        <v>18348</v>
      </c>
      <c r="G4" s="2">
        <f>E4-F4</f>
        <v>4654</v>
      </c>
      <c r="H4" s="3">
        <f>E4/B4</f>
        <v>18.96290189612531</v>
      </c>
      <c r="I4" s="2">
        <v>14.5</v>
      </c>
      <c r="J4" s="3">
        <f t="shared" si="1"/>
        <v>4.4629018961253095</v>
      </c>
      <c r="K4" s="2">
        <v>1690</v>
      </c>
      <c r="L4" s="2">
        <v>21312</v>
      </c>
      <c r="M4" s="2">
        <v>16935</v>
      </c>
      <c r="N4" s="2">
        <f t="shared" si="2"/>
        <v>4377</v>
      </c>
      <c r="O4" s="4">
        <f>L4*P4/3.4</f>
        <v>23192.470588235297</v>
      </c>
      <c r="P4" s="16">
        <v>3.7</v>
      </c>
    </row>
    <row r="5" spans="1:16" s="5" customFormat="1" ht="33" customHeight="1">
      <c r="A5" s="15" t="s">
        <v>19</v>
      </c>
      <c r="B5" s="19">
        <v>900</v>
      </c>
      <c r="C5" s="2">
        <v>900</v>
      </c>
      <c r="D5" s="2">
        <f t="shared" si="0"/>
        <v>0</v>
      </c>
      <c r="E5" s="2">
        <v>12959</v>
      </c>
      <c r="F5" s="2">
        <v>14518</v>
      </c>
      <c r="G5" s="2">
        <f>E5-F5</f>
        <v>-1559</v>
      </c>
      <c r="H5" s="3">
        <f>E5/B5</f>
        <v>14.398888888888889</v>
      </c>
      <c r="I5" s="2">
        <v>16.1</v>
      </c>
      <c r="J5" s="3">
        <f t="shared" si="1"/>
        <v>-1.7011111111111124</v>
      </c>
      <c r="K5" s="2">
        <v>1677</v>
      </c>
      <c r="L5" s="2">
        <v>10196</v>
      </c>
      <c r="M5" s="2">
        <v>12645</v>
      </c>
      <c r="N5" s="2">
        <f t="shared" si="2"/>
        <v>-2449</v>
      </c>
      <c r="O5" s="4">
        <f>L5*P5/3.4</f>
        <v>10196</v>
      </c>
      <c r="P5" s="16">
        <v>3.4</v>
      </c>
    </row>
    <row r="6" spans="1:16" s="5" customFormat="1" ht="33" customHeight="1">
      <c r="A6" s="27" t="s">
        <v>5</v>
      </c>
      <c r="B6" s="20"/>
      <c r="C6" s="11">
        <v>342</v>
      </c>
      <c r="D6" s="11">
        <f t="shared" si="0"/>
        <v>-342</v>
      </c>
      <c r="E6" s="11"/>
      <c r="F6" s="11">
        <v>5136</v>
      </c>
      <c r="G6" s="11">
        <f>E6-F6</f>
        <v>-5136</v>
      </c>
      <c r="H6" s="12"/>
      <c r="I6" s="11">
        <v>15</v>
      </c>
      <c r="J6" s="12">
        <f t="shared" si="1"/>
        <v>-15</v>
      </c>
      <c r="K6" s="11"/>
      <c r="L6" s="11"/>
      <c r="M6" s="11">
        <v>5000</v>
      </c>
      <c r="N6" s="11">
        <f t="shared" si="2"/>
        <v>-5000</v>
      </c>
      <c r="O6" s="12">
        <f>L6*P6/3.4</f>
        <v>0</v>
      </c>
      <c r="P6" s="17"/>
    </row>
    <row r="7" spans="1:16" s="5" customFormat="1" ht="33" customHeight="1">
      <c r="A7" s="15" t="s">
        <v>20</v>
      </c>
      <c r="B7" s="19">
        <v>560</v>
      </c>
      <c r="C7" s="2">
        <v>559</v>
      </c>
      <c r="D7" s="2">
        <f t="shared" si="0"/>
        <v>1</v>
      </c>
      <c r="E7" s="2">
        <v>8142</v>
      </c>
      <c r="F7" s="2">
        <v>6846</v>
      </c>
      <c r="G7" s="2">
        <f>E7-F7</f>
        <v>1296</v>
      </c>
      <c r="H7" s="3">
        <f>E7/B7</f>
        <v>14.539285714285715</v>
      </c>
      <c r="I7" s="2">
        <v>12.2</v>
      </c>
      <c r="J7" s="3">
        <f t="shared" si="1"/>
        <v>2.3392857142857153</v>
      </c>
      <c r="K7" s="2">
        <v>412</v>
      </c>
      <c r="L7" s="2">
        <v>7677</v>
      </c>
      <c r="M7" s="2">
        <v>6271</v>
      </c>
      <c r="N7" s="2">
        <f t="shared" si="2"/>
        <v>1406</v>
      </c>
      <c r="O7" s="4">
        <f>L7*P7/3.4</f>
        <v>8805.970588235294</v>
      </c>
      <c r="P7" s="16">
        <v>3.9</v>
      </c>
    </row>
    <row r="8" spans="1:16" s="5" customFormat="1" ht="33" customHeight="1" thickBot="1">
      <c r="A8" s="29" t="s">
        <v>8</v>
      </c>
      <c r="B8" s="36"/>
      <c r="C8" s="30"/>
      <c r="D8" s="30"/>
      <c r="E8" s="30"/>
      <c r="F8" s="30"/>
      <c r="G8" s="30"/>
      <c r="H8" s="31"/>
      <c r="I8" s="30"/>
      <c r="J8" s="31"/>
      <c r="K8" s="30"/>
      <c r="L8" s="30">
        <v>1086</v>
      </c>
      <c r="M8" s="30">
        <v>830</v>
      </c>
      <c r="N8" s="30">
        <f t="shared" si="2"/>
        <v>256</v>
      </c>
      <c r="O8" s="32">
        <v>1086</v>
      </c>
      <c r="P8" s="34"/>
    </row>
    <row r="9" spans="1:16" s="28" customFormat="1" ht="33" customHeight="1" thickBot="1">
      <c r="A9" s="18" t="s">
        <v>6</v>
      </c>
      <c r="B9" s="13">
        <f>SUM(B3:B7)</f>
        <v>3697</v>
      </c>
      <c r="C9" s="13">
        <f>SUM(C3:C7)</f>
        <v>4218</v>
      </c>
      <c r="D9" s="13">
        <f t="shared" si="0"/>
        <v>-521</v>
      </c>
      <c r="E9" s="13">
        <f>SUM(E3:E8)</f>
        <v>57814</v>
      </c>
      <c r="F9" s="13">
        <f>SUM(F3:F7)</f>
        <v>57307</v>
      </c>
      <c r="G9" s="13">
        <f>E9-F9</f>
        <v>507</v>
      </c>
      <c r="H9" s="14">
        <f>E9/B9</f>
        <v>15.63808493373005</v>
      </c>
      <c r="I9" s="13">
        <v>13.6</v>
      </c>
      <c r="J9" s="14">
        <f t="shared" si="1"/>
        <v>2.038084933730051</v>
      </c>
      <c r="K9" s="13">
        <f>SUM(K3:K8)</f>
        <v>4315</v>
      </c>
      <c r="L9" s="13">
        <f>SUM(L3:L8)</f>
        <v>53446</v>
      </c>
      <c r="M9" s="13">
        <f>SUM(M3:M8)</f>
        <v>53511</v>
      </c>
      <c r="N9" s="13">
        <f>SUM(N3:N8)</f>
        <v>-65</v>
      </c>
      <c r="O9" s="14">
        <f>SUM(O3:O8)</f>
        <v>58780.441176470595</v>
      </c>
      <c r="P9" s="33">
        <f>O9*3.4/L9</f>
        <v>3.7393537402237778</v>
      </c>
    </row>
  </sheetData>
  <sheetProtection/>
  <mergeCells count="1">
    <mergeCell ref="A1:P1"/>
  </mergeCells>
  <printOptions/>
  <pageMargins left="0" right="0" top="0" bottom="0" header="0.31496062992125984" footer="0.31496062992125984"/>
  <pageSetup fitToHeight="1" fitToWidth="1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workbookViewId="0" topLeftCell="A1">
      <selection activeCell="D12" sqref="D12"/>
    </sheetView>
  </sheetViews>
  <sheetFormatPr defaultColWidth="9.140625" defaultRowHeight="15"/>
  <cols>
    <col min="1" max="1" width="19.7109375" style="0" customWidth="1"/>
    <col min="2" max="2" width="10.00390625" style="0" customWidth="1"/>
    <col min="3" max="3" width="9.28125" style="0" customWidth="1"/>
    <col min="4" max="4" width="9.8515625" style="0" customWidth="1"/>
    <col min="5" max="5" width="11.00390625" style="0" customWidth="1"/>
    <col min="6" max="6" width="9.57421875" style="0" customWidth="1"/>
    <col min="7" max="7" width="10.00390625" style="0" customWidth="1"/>
    <col min="8" max="8" width="9.421875" style="0" customWidth="1"/>
    <col min="9" max="9" width="9.28125" style="0" customWidth="1"/>
    <col min="11" max="11" width="11.8515625" style="0" customWidth="1"/>
    <col min="12" max="12" width="10.421875" style="0" customWidth="1"/>
    <col min="13" max="13" width="10.7109375" style="0" customWidth="1"/>
    <col min="14" max="14" width="10.00390625" style="0" customWidth="1"/>
    <col min="15" max="15" width="10.7109375" style="0" customWidth="1"/>
    <col min="16" max="16" width="8.8515625" style="0" customWidth="1"/>
  </cols>
  <sheetData>
    <row r="1" spans="1:16" s="1" customFormat="1" ht="84" customHeight="1" thickBot="1">
      <c r="A1" s="52" t="s">
        <v>23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3"/>
    </row>
    <row r="2" spans="1:16" s="6" customFormat="1" ht="75.75" customHeight="1" thickBot="1">
      <c r="A2" s="7" t="s">
        <v>0</v>
      </c>
      <c r="B2" s="8" t="s">
        <v>1</v>
      </c>
      <c r="C2" s="8" t="s">
        <v>9</v>
      </c>
      <c r="D2" s="8" t="s">
        <v>2</v>
      </c>
      <c r="E2" s="8" t="s">
        <v>11</v>
      </c>
      <c r="F2" s="8" t="s">
        <v>12</v>
      </c>
      <c r="G2" s="8" t="s">
        <v>4</v>
      </c>
      <c r="H2" s="8" t="s">
        <v>3</v>
      </c>
      <c r="I2" s="8" t="s">
        <v>10</v>
      </c>
      <c r="J2" s="8" t="s">
        <v>4</v>
      </c>
      <c r="K2" s="8" t="s">
        <v>13</v>
      </c>
      <c r="L2" s="8" t="s">
        <v>14</v>
      </c>
      <c r="M2" s="8" t="s">
        <v>15</v>
      </c>
      <c r="N2" s="8" t="s">
        <v>4</v>
      </c>
      <c r="O2" s="9" t="s">
        <v>16</v>
      </c>
      <c r="P2" s="10" t="s">
        <v>7</v>
      </c>
    </row>
    <row r="3" spans="1:16" s="5" customFormat="1" ht="51.75" customHeight="1">
      <c r="A3" s="21" t="s">
        <v>17</v>
      </c>
      <c r="B3" s="19">
        <v>1024</v>
      </c>
      <c r="C3" s="2">
        <v>1150</v>
      </c>
      <c r="D3" s="2">
        <f aca="true" t="shared" si="0" ref="D3:D9">B3-C3</f>
        <v>-126</v>
      </c>
      <c r="E3" s="2">
        <v>13277</v>
      </c>
      <c r="F3" s="2">
        <v>12627</v>
      </c>
      <c r="G3" s="2">
        <f aca="true" t="shared" si="1" ref="G3:G9">E3-F3</f>
        <v>650</v>
      </c>
      <c r="H3" s="3">
        <f>E3/B3</f>
        <v>12.9658203125</v>
      </c>
      <c r="I3" s="2">
        <v>11</v>
      </c>
      <c r="J3" s="3">
        <f aca="true" t="shared" si="2" ref="J3:J9">H3-I3</f>
        <v>1.9658203125</v>
      </c>
      <c r="K3" s="2">
        <v>567</v>
      </c>
      <c r="L3" s="2">
        <v>12710</v>
      </c>
      <c r="M3" s="2">
        <v>12070</v>
      </c>
      <c r="N3" s="2">
        <f aca="true" t="shared" si="3" ref="N3:N9">L3-M3</f>
        <v>640</v>
      </c>
      <c r="O3" s="4">
        <f>L3*P3/3.4</f>
        <v>14952.94117647059</v>
      </c>
      <c r="P3" s="16">
        <v>4</v>
      </c>
    </row>
    <row r="4" spans="1:16" s="5" customFormat="1" ht="51.75" customHeight="1">
      <c r="A4" s="15" t="s">
        <v>18</v>
      </c>
      <c r="B4" s="19">
        <v>1213</v>
      </c>
      <c r="C4" s="2">
        <v>1267</v>
      </c>
      <c r="D4" s="2">
        <f t="shared" si="0"/>
        <v>-54</v>
      </c>
      <c r="E4" s="2">
        <v>23452</v>
      </c>
      <c r="F4" s="2">
        <v>18435</v>
      </c>
      <c r="G4" s="2">
        <f t="shared" si="1"/>
        <v>5017</v>
      </c>
      <c r="H4" s="3">
        <f>E4/B4</f>
        <v>19.333882934872218</v>
      </c>
      <c r="I4" s="2">
        <v>12.1</v>
      </c>
      <c r="J4" s="3">
        <f t="shared" si="2"/>
        <v>7.233882934872218</v>
      </c>
      <c r="K4" s="2">
        <v>1512</v>
      </c>
      <c r="L4" s="2">
        <v>21940</v>
      </c>
      <c r="M4" s="2">
        <v>17197</v>
      </c>
      <c r="N4" s="2">
        <f t="shared" si="3"/>
        <v>4743</v>
      </c>
      <c r="O4" s="4">
        <f>L4*P4/3.4</f>
        <v>23875.88235294118</v>
      </c>
      <c r="P4" s="16">
        <v>3.7</v>
      </c>
    </row>
    <row r="5" spans="1:16" s="5" customFormat="1" ht="33" customHeight="1">
      <c r="A5" s="15" t="s">
        <v>19</v>
      </c>
      <c r="B5" s="19">
        <v>900</v>
      </c>
      <c r="C5" s="2">
        <v>900</v>
      </c>
      <c r="D5" s="2">
        <f t="shared" si="0"/>
        <v>0</v>
      </c>
      <c r="E5" s="2">
        <v>12966</v>
      </c>
      <c r="F5" s="2">
        <v>14358</v>
      </c>
      <c r="G5" s="2">
        <f t="shared" si="1"/>
        <v>-1392</v>
      </c>
      <c r="H5" s="3">
        <f>E5/B5</f>
        <v>14.406666666666666</v>
      </c>
      <c r="I5" s="2">
        <v>16</v>
      </c>
      <c r="J5" s="3">
        <f t="shared" si="2"/>
        <v>-1.5933333333333337</v>
      </c>
      <c r="K5" s="2">
        <v>1630</v>
      </c>
      <c r="L5" s="2">
        <v>10132</v>
      </c>
      <c r="M5" s="2">
        <v>10132</v>
      </c>
      <c r="N5" s="2">
        <f t="shared" si="3"/>
        <v>0</v>
      </c>
      <c r="O5" s="4">
        <f>L5*P5/3.4</f>
        <v>11324</v>
      </c>
      <c r="P5" s="16">
        <v>3.8</v>
      </c>
    </row>
    <row r="6" spans="1:16" s="5" customFormat="1" ht="33" customHeight="1">
      <c r="A6" s="27" t="s">
        <v>5</v>
      </c>
      <c r="B6" s="20"/>
      <c r="C6" s="11">
        <v>342</v>
      </c>
      <c r="D6" s="11">
        <f t="shared" si="0"/>
        <v>-342</v>
      </c>
      <c r="E6" s="11"/>
      <c r="F6" s="11">
        <v>4971</v>
      </c>
      <c r="G6" s="11">
        <f t="shared" si="1"/>
        <v>-4971</v>
      </c>
      <c r="H6" s="12"/>
      <c r="I6" s="11">
        <v>14.6</v>
      </c>
      <c r="J6" s="12">
        <f t="shared" si="2"/>
        <v>-14.6</v>
      </c>
      <c r="K6" s="11">
        <f>SUM(F6:J6)</f>
        <v>0</v>
      </c>
      <c r="L6" s="11">
        <f>SUM(K6)</f>
        <v>0</v>
      </c>
      <c r="M6" s="11">
        <v>4801</v>
      </c>
      <c r="N6" s="11">
        <f t="shared" si="3"/>
        <v>-4801</v>
      </c>
      <c r="O6" s="12">
        <f>L6*P6/3.4</f>
        <v>0</v>
      </c>
      <c r="P6" s="17"/>
    </row>
    <row r="7" spans="1:16" s="5" customFormat="1" ht="33" customHeight="1">
      <c r="A7" s="15" t="s">
        <v>20</v>
      </c>
      <c r="B7" s="19">
        <v>560</v>
      </c>
      <c r="C7" s="2">
        <v>559</v>
      </c>
      <c r="D7" s="2">
        <f t="shared" si="0"/>
        <v>1</v>
      </c>
      <c r="E7" s="2">
        <v>8147</v>
      </c>
      <c r="F7" s="2">
        <v>7104</v>
      </c>
      <c r="G7" s="2">
        <f t="shared" si="1"/>
        <v>1043</v>
      </c>
      <c r="H7" s="3">
        <f>E7/B7</f>
        <v>14.548214285714286</v>
      </c>
      <c r="I7" s="2">
        <v>12.7</v>
      </c>
      <c r="J7" s="3">
        <f t="shared" si="2"/>
        <v>1.8482142857142865</v>
      </c>
      <c r="K7" s="2">
        <v>427</v>
      </c>
      <c r="L7" s="2">
        <v>7712</v>
      </c>
      <c r="M7" s="2">
        <v>6550</v>
      </c>
      <c r="N7" s="2">
        <f t="shared" si="3"/>
        <v>1162</v>
      </c>
      <c r="O7" s="4">
        <f>L7*P7/3.4</f>
        <v>8846.117647058823</v>
      </c>
      <c r="P7" s="16">
        <v>3.9</v>
      </c>
    </row>
    <row r="8" spans="1:16" s="5" customFormat="1" ht="33" customHeight="1" thickBot="1">
      <c r="A8" s="29" t="s">
        <v>8</v>
      </c>
      <c r="B8" s="30"/>
      <c r="C8" s="30"/>
      <c r="D8" s="30"/>
      <c r="E8" s="30"/>
      <c r="F8" s="30"/>
      <c r="G8" s="30"/>
      <c r="H8" s="31"/>
      <c r="I8" s="30"/>
      <c r="J8" s="31"/>
      <c r="K8" s="30">
        <f>SUM(F8:J8)</f>
        <v>0</v>
      </c>
      <c r="L8" s="30">
        <v>1204</v>
      </c>
      <c r="M8" s="30">
        <v>932</v>
      </c>
      <c r="N8" s="30">
        <f t="shared" si="3"/>
        <v>272</v>
      </c>
      <c r="O8" s="32">
        <v>1204</v>
      </c>
      <c r="P8" s="34"/>
    </row>
    <row r="9" spans="1:16" s="28" customFormat="1" ht="33" customHeight="1" thickBot="1">
      <c r="A9" s="18" t="s">
        <v>6</v>
      </c>
      <c r="B9" s="13">
        <f>SUM(B3:B7)</f>
        <v>3697</v>
      </c>
      <c r="C9" s="13">
        <f>SUM(C3:C7)</f>
        <v>4218</v>
      </c>
      <c r="D9" s="13">
        <f t="shared" si="0"/>
        <v>-521</v>
      </c>
      <c r="E9" s="13">
        <f>SUM(E3:E8)</f>
        <v>57842</v>
      </c>
      <c r="F9" s="13">
        <f>SUM(F3:F7)</f>
        <v>57495</v>
      </c>
      <c r="G9" s="13">
        <f t="shared" si="1"/>
        <v>347</v>
      </c>
      <c r="H9" s="14">
        <f>E9/B9</f>
        <v>15.645658642142278</v>
      </c>
      <c r="I9" s="13">
        <v>13.6</v>
      </c>
      <c r="J9" s="14">
        <f t="shared" si="2"/>
        <v>2.0456586421422784</v>
      </c>
      <c r="K9" s="13">
        <f>SUM(K3:K8)</f>
        <v>4136</v>
      </c>
      <c r="L9" s="13">
        <f>SUM(L3:L8)</f>
        <v>53698</v>
      </c>
      <c r="M9" s="13">
        <f>SUM(M3:M8)</f>
        <v>51682</v>
      </c>
      <c r="N9" s="13">
        <f t="shared" si="3"/>
        <v>2016</v>
      </c>
      <c r="O9" s="14">
        <f>SUM(O3:O8)</f>
        <v>60202.941176470595</v>
      </c>
      <c r="P9" s="33">
        <f>O9*3.4/L9</f>
        <v>3.8118738128049467</v>
      </c>
    </row>
  </sheetData>
  <sheetProtection/>
  <mergeCells count="1">
    <mergeCell ref="A1:P1"/>
  </mergeCells>
  <printOptions/>
  <pageMargins left="0" right="0" top="0" bottom="0" header="0.31496062992125984" footer="0.31496062992125984"/>
  <pageSetup fitToHeight="1" fitToWidth="1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workbookViewId="0" topLeftCell="A1">
      <selection activeCell="E13" sqref="E13"/>
    </sheetView>
  </sheetViews>
  <sheetFormatPr defaultColWidth="9.140625" defaultRowHeight="15"/>
  <cols>
    <col min="1" max="1" width="19.7109375" style="0" customWidth="1"/>
    <col min="2" max="2" width="10.00390625" style="0" customWidth="1"/>
    <col min="3" max="3" width="9.28125" style="0" customWidth="1"/>
    <col min="4" max="4" width="9.8515625" style="0" customWidth="1"/>
    <col min="5" max="5" width="11.00390625" style="0" customWidth="1"/>
    <col min="6" max="6" width="9.57421875" style="0" customWidth="1"/>
    <col min="7" max="7" width="10.00390625" style="0" customWidth="1"/>
    <col min="8" max="8" width="9.421875" style="0" customWidth="1"/>
    <col min="9" max="9" width="9.28125" style="0" customWidth="1"/>
    <col min="11" max="11" width="11.8515625" style="0" customWidth="1"/>
    <col min="12" max="12" width="10.421875" style="0" customWidth="1"/>
    <col min="13" max="13" width="10.7109375" style="0" customWidth="1"/>
    <col min="14" max="14" width="10.00390625" style="0" customWidth="1"/>
    <col min="15" max="15" width="10.7109375" style="0" customWidth="1"/>
    <col min="16" max="16" width="8.8515625" style="0" customWidth="1"/>
  </cols>
  <sheetData>
    <row r="1" spans="1:16" s="1" customFormat="1" ht="84" customHeight="1" thickBot="1">
      <c r="A1" s="52" t="s">
        <v>25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3"/>
    </row>
    <row r="2" spans="1:16" s="6" customFormat="1" ht="75.75" customHeight="1" thickBot="1">
      <c r="A2" s="7" t="s">
        <v>0</v>
      </c>
      <c r="B2" s="8" t="s">
        <v>1</v>
      </c>
      <c r="C2" s="8" t="s">
        <v>9</v>
      </c>
      <c r="D2" s="8" t="s">
        <v>2</v>
      </c>
      <c r="E2" s="8" t="s">
        <v>11</v>
      </c>
      <c r="F2" s="8" t="s">
        <v>12</v>
      </c>
      <c r="G2" s="8" t="s">
        <v>4</v>
      </c>
      <c r="H2" s="8" t="s">
        <v>3</v>
      </c>
      <c r="I2" s="8" t="s">
        <v>10</v>
      </c>
      <c r="J2" s="8" t="s">
        <v>4</v>
      </c>
      <c r="K2" s="8" t="s">
        <v>13</v>
      </c>
      <c r="L2" s="8" t="s">
        <v>14</v>
      </c>
      <c r="M2" s="8" t="s">
        <v>15</v>
      </c>
      <c r="N2" s="8" t="s">
        <v>4</v>
      </c>
      <c r="O2" s="9" t="s">
        <v>16</v>
      </c>
      <c r="P2" s="10" t="s">
        <v>7</v>
      </c>
    </row>
    <row r="3" spans="1:16" s="5" customFormat="1" ht="51.75" customHeight="1">
      <c r="A3" s="21" t="s">
        <v>17</v>
      </c>
      <c r="B3" s="19">
        <v>1024</v>
      </c>
      <c r="C3" s="2">
        <v>1150</v>
      </c>
      <c r="D3" s="2">
        <f aca="true" t="shared" si="0" ref="D3:D9">B3-C3</f>
        <v>-126</v>
      </c>
      <c r="E3" s="2">
        <v>13012</v>
      </c>
      <c r="F3" s="2">
        <v>12489</v>
      </c>
      <c r="G3" s="2">
        <f aca="true" t="shared" si="1" ref="G3:G9">E3-F3</f>
        <v>523</v>
      </c>
      <c r="H3" s="3">
        <f>E3/B3</f>
        <v>12.70703125</v>
      </c>
      <c r="I3" s="2">
        <v>10.9</v>
      </c>
      <c r="J3" s="3">
        <f aca="true" t="shared" si="2" ref="J3:J9">H3-I3</f>
        <v>1.8070312499999996</v>
      </c>
      <c r="K3" s="2">
        <v>448</v>
      </c>
      <c r="L3" s="2">
        <v>12564</v>
      </c>
      <c r="M3" s="2">
        <v>11943</v>
      </c>
      <c r="N3" s="2">
        <f aca="true" t="shared" si="3" ref="N3:N9">L3-M3</f>
        <v>621</v>
      </c>
      <c r="O3" s="4">
        <f aca="true" t="shared" si="4" ref="O3:O8">L3*P3/3.4</f>
        <v>14781.176470588236</v>
      </c>
      <c r="P3" s="16">
        <v>4</v>
      </c>
    </row>
    <row r="4" spans="1:16" s="5" customFormat="1" ht="51.75" customHeight="1">
      <c r="A4" s="15" t="s">
        <v>18</v>
      </c>
      <c r="B4" s="19">
        <v>1213</v>
      </c>
      <c r="C4" s="2">
        <v>1267</v>
      </c>
      <c r="D4" s="2">
        <f t="shared" si="0"/>
        <v>-54</v>
      </c>
      <c r="E4" s="2">
        <v>23280</v>
      </c>
      <c r="F4" s="2">
        <v>17934</v>
      </c>
      <c r="G4" s="2">
        <f t="shared" si="1"/>
        <v>5346</v>
      </c>
      <c r="H4" s="3">
        <f>E4/B4</f>
        <v>19.192085737840067</v>
      </c>
      <c r="I4" s="2">
        <v>14.1</v>
      </c>
      <c r="J4" s="3">
        <f t="shared" si="2"/>
        <v>5.092085737840067</v>
      </c>
      <c r="K4" s="2">
        <v>1440</v>
      </c>
      <c r="L4" s="2">
        <v>21840</v>
      </c>
      <c r="M4" s="2">
        <v>16750</v>
      </c>
      <c r="N4" s="2">
        <f t="shared" si="3"/>
        <v>5090</v>
      </c>
      <c r="O4" s="4">
        <f t="shared" si="4"/>
        <v>23767.058823529413</v>
      </c>
      <c r="P4" s="16">
        <v>3.7</v>
      </c>
    </row>
    <row r="5" spans="1:16" s="5" customFormat="1" ht="33" customHeight="1">
      <c r="A5" s="15" t="s">
        <v>19</v>
      </c>
      <c r="B5" s="19">
        <v>900</v>
      </c>
      <c r="C5" s="2">
        <v>900</v>
      </c>
      <c r="D5" s="2">
        <f t="shared" si="0"/>
        <v>0</v>
      </c>
      <c r="E5" s="2">
        <v>12952</v>
      </c>
      <c r="F5" s="2">
        <v>13836</v>
      </c>
      <c r="G5" s="2">
        <f t="shared" si="1"/>
        <v>-884</v>
      </c>
      <c r="H5" s="3">
        <f>E5/B5</f>
        <v>14.391111111111112</v>
      </c>
      <c r="I5" s="2">
        <v>15.3</v>
      </c>
      <c r="J5" s="3">
        <f t="shared" si="2"/>
        <v>-0.9088888888888889</v>
      </c>
      <c r="K5" s="2">
        <v>1333</v>
      </c>
      <c r="L5" s="2">
        <v>11619</v>
      </c>
      <c r="M5" s="2">
        <v>12826</v>
      </c>
      <c r="N5" s="2">
        <f t="shared" si="3"/>
        <v>-1207</v>
      </c>
      <c r="O5" s="4">
        <f t="shared" si="4"/>
        <v>12473.338235294117</v>
      </c>
      <c r="P5" s="16">
        <v>3.65</v>
      </c>
    </row>
    <row r="6" spans="1:16" s="5" customFormat="1" ht="33" customHeight="1">
      <c r="A6" s="27" t="s">
        <v>5</v>
      </c>
      <c r="B6" s="20"/>
      <c r="C6" s="11">
        <v>342</v>
      </c>
      <c r="D6" s="11">
        <f t="shared" si="0"/>
        <v>-342</v>
      </c>
      <c r="E6" s="11"/>
      <c r="F6" s="11">
        <v>4679</v>
      </c>
      <c r="G6" s="11">
        <f t="shared" si="1"/>
        <v>-4679</v>
      </c>
      <c r="H6" s="12"/>
      <c r="I6" s="11">
        <v>14.3</v>
      </c>
      <c r="J6" s="12">
        <f t="shared" si="2"/>
        <v>-14.3</v>
      </c>
      <c r="K6" s="11"/>
      <c r="L6" s="11"/>
      <c r="M6" s="11">
        <v>4679</v>
      </c>
      <c r="N6" s="11">
        <f t="shared" si="3"/>
        <v>-4679</v>
      </c>
      <c r="O6" s="12">
        <f t="shared" si="4"/>
        <v>0</v>
      </c>
      <c r="P6" s="17"/>
    </row>
    <row r="7" spans="1:16" s="5" customFormat="1" ht="33" customHeight="1">
      <c r="A7" s="15" t="s">
        <v>20</v>
      </c>
      <c r="B7" s="19">
        <v>560</v>
      </c>
      <c r="C7" s="2">
        <v>559</v>
      </c>
      <c r="D7" s="2">
        <f t="shared" si="0"/>
        <v>1</v>
      </c>
      <c r="E7" s="2">
        <v>7861</v>
      </c>
      <c r="F7" s="2">
        <v>6901</v>
      </c>
      <c r="G7" s="2">
        <f t="shared" si="1"/>
        <v>960</v>
      </c>
      <c r="H7" s="3">
        <f>E7/B7</f>
        <v>14.0375</v>
      </c>
      <c r="I7" s="2">
        <v>12.3</v>
      </c>
      <c r="J7" s="3">
        <f t="shared" si="2"/>
        <v>1.737499999999999</v>
      </c>
      <c r="K7" s="2">
        <v>354</v>
      </c>
      <c r="L7" s="2">
        <v>7494</v>
      </c>
      <c r="M7" s="2">
        <v>6289</v>
      </c>
      <c r="N7" s="2">
        <f t="shared" si="3"/>
        <v>1205</v>
      </c>
      <c r="O7" s="4">
        <f t="shared" si="4"/>
        <v>8596.05882352941</v>
      </c>
      <c r="P7" s="16">
        <v>3.9</v>
      </c>
    </row>
    <row r="8" spans="1:16" s="5" customFormat="1" ht="33" customHeight="1" thickBot="1">
      <c r="A8" s="29" t="s">
        <v>8</v>
      </c>
      <c r="B8" s="30"/>
      <c r="C8" s="30"/>
      <c r="D8" s="30"/>
      <c r="E8" s="30"/>
      <c r="F8" s="30"/>
      <c r="G8" s="30"/>
      <c r="H8" s="31"/>
      <c r="I8" s="30"/>
      <c r="J8" s="31"/>
      <c r="K8" s="30"/>
      <c r="L8" s="30"/>
      <c r="M8" s="30"/>
      <c r="N8" s="30">
        <f t="shared" si="3"/>
        <v>0</v>
      </c>
      <c r="O8" s="32">
        <f t="shared" si="4"/>
        <v>0</v>
      </c>
      <c r="P8" s="34"/>
    </row>
    <row r="9" spans="1:16" s="28" customFormat="1" ht="33" customHeight="1" thickBot="1">
      <c r="A9" s="18" t="s">
        <v>6</v>
      </c>
      <c r="B9" s="13">
        <f>SUM(B3:B7)</f>
        <v>3697</v>
      </c>
      <c r="C9" s="13">
        <f>SUM(C3:C7)</f>
        <v>4218</v>
      </c>
      <c r="D9" s="13">
        <f t="shared" si="0"/>
        <v>-521</v>
      </c>
      <c r="E9" s="13">
        <f>SUM(E3:E8)</f>
        <v>57105</v>
      </c>
      <c r="F9" s="13">
        <f>SUM(F3:F7)</f>
        <v>55839</v>
      </c>
      <c r="G9" s="13">
        <f t="shared" si="1"/>
        <v>1266</v>
      </c>
      <c r="H9" s="14">
        <f>E9/B9</f>
        <v>15.446307817149039</v>
      </c>
      <c r="I9" s="37" t="s">
        <v>24</v>
      </c>
      <c r="J9" s="14">
        <f t="shared" si="2"/>
        <v>2.24630781714904</v>
      </c>
      <c r="K9" s="13">
        <f>SUM(K3:K8)</f>
        <v>3575</v>
      </c>
      <c r="L9" s="13">
        <f>SUM(L3:L8)</f>
        <v>53517</v>
      </c>
      <c r="M9" s="13">
        <f>SUM(M3:M8)</f>
        <v>52487</v>
      </c>
      <c r="N9" s="13">
        <f t="shared" si="3"/>
        <v>1030</v>
      </c>
      <c r="O9" s="14">
        <f>SUM(O3:O8)</f>
        <v>59617.63235294118</v>
      </c>
      <c r="P9" s="33">
        <f>O9*3.4/L9</f>
        <v>3.787580581871181</v>
      </c>
    </row>
  </sheetData>
  <sheetProtection/>
  <mergeCells count="1">
    <mergeCell ref="A1:P1"/>
  </mergeCells>
  <printOptions/>
  <pageMargins left="0" right="0" top="0" bottom="0" header="0.31496062992125984" footer="0.31496062992125984"/>
  <pageSetup fitToHeight="1" fitToWidth="1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workbookViewId="0" topLeftCell="A1">
      <selection activeCell="A1" sqref="A1:IV1"/>
    </sheetView>
  </sheetViews>
  <sheetFormatPr defaultColWidth="9.140625" defaultRowHeight="15"/>
  <cols>
    <col min="1" max="1" width="19.7109375" style="0" customWidth="1"/>
    <col min="2" max="2" width="10.00390625" style="0" customWidth="1"/>
    <col min="3" max="3" width="9.28125" style="0" customWidth="1"/>
    <col min="4" max="4" width="9.8515625" style="0" customWidth="1"/>
    <col min="5" max="5" width="11.00390625" style="0" customWidth="1"/>
    <col min="6" max="6" width="9.57421875" style="0" customWidth="1"/>
    <col min="7" max="7" width="10.00390625" style="0" customWidth="1"/>
    <col min="8" max="8" width="9.421875" style="0" customWidth="1"/>
    <col min="9" max="9" width="9.28125" style="0" customWidth="1"/>
    <col min="11" max="11" width="11.8515625" style="0" customWidth="1"/>
    <col min="12" max="12" width="10.421875" style="0" customWidth="1"/>
    <col min="13" max="13" width="10.7109375" style="0" customWidth="1"/>
    <col min="14" max="14" width="10.00390625" style="0" customWidth="1"/>
    <col min="15" max="15" width="10.7109375" style="0" customWidth="1"/>
    <col min="16" max="16" width="8.8515625" style="0" customWidth="1"/>
  </cols>
  <sheetData>
    <row r="1" spans="1:16" s="1" customFormat="1" ht="84" customHeight="1" thickBot="1">
      <c r="A1" s="52" t="s">
        <v>26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3"/>
    </row>
    <row r="2" spans="1:16" s="6" customFormat="1" ht="75.75" customHeight="1" thickBot="1">
      <c r="A2" s="7" t="s">
        <v>0</v>
      </c>
      <c r="B2" s="8" t="s">
        <v>1</v>
      </c>
      <c r="C2" s="8" t="s">
        <v>9</v>
      </c>
      <c r="D2" s="8" t="s">
        <v>2</v>
      </c>
      <c r="E2" s="8" t="s">
        <v>11</v>
      </c>
      <c r="F2" s="8" t="s">
        <v>12</v>
      </c>
      <c r="G2" s="8" t="s">
        <v>4</v>
      </c>
      <c r="H2" s="8" t="s">
        <v>3</v>
      </c>
      <c r="I2" s="8" t="s">
        <v>10</v>
      </c>
      <c r="J2" s="8" t="s">
        <v>4</v>
      </c>
      <c r="K2" s="8" t="s">
        <v>13</v>
      </c>
      <c r="L2" s="8" t="s">
        <v>14</v>
      </c>
      <c r="M2" s="8" t="s">
        <v>15</v>
      </c>
      <c r="N2" s="8" t="s">
        <v>4</v>
      </c>
      <c r="O2" s="9" t="s">
        <v>16</v>
      </c>
      <c r="P2" s="10" t="s">
        <v>7</v>
      </c>
    </row>
    <row r="3" spans="1:16" s="5" customFormat="1" ht="51.75" customHeight="1">
      <c r="A3" s="21" t="s">
        <v>17</v>
      </c>
      <c r="B3" s="22">
        <v>1024</v>
      </c>
      <c r="C3" s="23">
        <v>1150</v>
      </c>
      <c r="D3" s="23">
        <f aca="true" t="shared" si="0" ref="D3:D9">B3-C3</f>
        <v>-126</v>
      </c>
      <c r="E3" s="23">
        <v>13072</v>
      </c>
      <c r="F3" s="23">
        <v>12489</v>
      </c>
      <c r="G3" s="23">
        <f aca="true" t="shared" si="1" ref="G3:G9">E3-F3</f>
        <v>583</v>
      </c>
      <c r="H3" s="24">
        <f>E3/B3</f>
        <v>12.765625</v>
      </c>
      <c r="I3" s="23">
        <v>10.9</v>
      </c>
      <c r="J3" s="24">
        <f aca="true" t="shared" si="2" ref="J3:J9">H3-I3</f>
        <v>1.8656249999999996</v>
      </c>
      <c r="K3" s="23">
        <v>570</v>
      </c>
      <c r="L3" s="23">
        <v>12502</v>
      </c>
      <c r="M3" s="23">
        <v>11943</v>
      </c>
      <c r="N3" s="23">
        <f aca="true" t="shared" si="3" ref="N3:N9">L3-M3</f>
        <v>559</v>
      </c>
      <c r="O3" s="25">
        <f>L3*P3/3.4</f>
        <v>14708.235294117647</v>
      </c>
      <c r="P3" s="26">
        <v>4</v>
      </c>
    </row>
    <row r="4" spans="1:16" s="5" customFormat="1" ht="51.75" customHeight="1">
      <c r="A4" s="15" t="s">
        <v>18</v>
      </c>
      <c r="B4" s="19">
        <v>1213</v>
      </c>
      <c r="C4" s="2">
        <v>1267</v>
      </c>
      <c r="D4" s="2">
        <f t="shared" si="0"/>
        <v>-54</v>
      </c>
      <c r="E4" s="2">
        <v>22864</v>
      </c>
      <c r="F4" s="2">
        <v>17934</v>
      </c>
      <c r="G4" s="2">
        <f t="shared" si="1"/>
        <v>4930</v>
      </c>
      <c r="H4" s="3">
        <f>E4/B4</f>
        <v>18.849134377576256</v>
      </c>
      <c r="I4" s="2">
        <v>14.1</v>
      </c>
      <c r="J4" s="3">
        <f t="shared" si="2"/>
        <v>4.749134377576256</v>
      </c>
      <c r="K4" s="2">
        <v>1179</v>
      </c>
      <c r="L4" s="2">
        <v>21685</v>
      </c>
      <c r="M4" s="2">
        <v>16750</v>
      </c>
      <c r="N4" s="2">
        <f t="shared" si="3"/>
        <v>4935</v>
      </c>
      <c r="O4" s="4">
        <f>L4*P4/3.4</f>
        <v>23598.38235294118</v>
      </c>
      <c r="P4" s="16">
        <v>3.7</v>
      </c>
    </row>
    <row r="5" spans="1:16" s="5" customFormat="1" ht="33" customHeight="1">
      <c r="A5" s="15" t="s">
        <v>19</v>
      </c>
      <c r="B5" s="19">
        <v>900</v>
      </c>
      <c r="C5" s="2">
        <v>900</v>
      </c>
      <c r="D5" s="2">
        <f t="shared" si="0"/>
        <v>0</v>
      </c>
      <c r="E5" s="2">
        <v>12948</v>
      </c>
      <c r="F5" s="2">
        <v>13836</v>
      </c>
      <c r="G5" s="2">
        <f t="shared" si="1"/>
        <v>-888</v>
      </c>
      <c r="H5" s="3">
        <f>E5/B5</f>
        <v>14.386666666666667</v>
      </c>
      <c r="I5" s="2">
        <v>15.3</v>
      </c>
      <c r="J5" s="3">
        <f t="shared" si="2"/>
        <v>-0.913333333333334</v>
      </c>
      <c r="K5" s="2">
        <v>1397</v>
      </c>
      <c r="L5" s="2">
        <v>10485</v>
      </c>
      <c r="M5" s="2">
        <v>12826</v>
      </c>
      <c r="N5" s="2">
        <f t="shared" si="3"/>
        <v>-2341</v>
      </c>
      <c r="O5" s="4">
        <f>L5*P5/3.4</f>
        <v>11502.661764705883</v>
      </c>
      <c r="P5" s="16">
        <v>3.73</v>
      </c>
    </row>
    <row r="6" spans="1:16" s="5" customFormat="1" ht="33" customHeight="1">
      <c r="A6" s="27" t="s">
        <v>5</v>
      </c>
      <c r="B6" s="20"/>
      <c r="C6" s="11">
        <v>342</v>
      </c>
      <c r="D6" s="11">
        <f t="shared" si="0"/>
        <v>-342</v>
      </c>
      <c r="E6" s="11"/>
      <c r="F6" s="11">
        <v>4679</v>
      </c>
      <c r="G6" s="11">
        <f t="shared" si="1"/>
        <v>-4679</v>
      </c>
      <c r="H6" s="12"/>
      <c r="I6" s="11">
        <v>14.3</v>
      </c>
      <c r="J6" s="12">
        <f t="shared" si="2"/>
        <v>-14.3</v>
      </c>
      <c r="K6" s="11"/>
      <c r="L6" s="11"/>
      <c r="M6" s="11">
        <v>4679</v>
      </c>
      <c r="N6" s="11">
        <f t="shared" si="3"/>
        <v>-4679</v>
      </c>
      <c r="O6" s="12">
        <f>L6*P6/3.4</f>
        <v>0</v>
      </c>
      <c r="P6" s="17"/>
    </row>
    <row r="7" spans="1:16" s="5" customFormat="1" ht="33" customHeight="1">
      <c r="A7" s="15" t="s">
        <v>20</v>
      </c>
      <c r="B7" s="19">
        <v>560</v>
      </c>
      <c r="C7" s="2">
        <v>559</v>
      </c>
      <c r="D7" s="2">
        <f t="shared" si="0"/>
        <v>1</v>
      </c>
      <c r="E7" s="2">
        <v>7803</v>
      </c>
      <c r="F7" s="2">
        <v>6901</v>
      </c>
      <c r="G7" s="2">
        <f t="shared" si="1"/>
        <v>902</v>
      </c>
      <c r="H7" s="3">
        <f>E7/B7</f>
        <v>13.933928571428572</v>
      </c>
      <c r="I7" s="2">
        <v>12.3</v>
      </c>
      <c r="J7" s="3">
        <f t="shared" si="2"/>
        <v>1.6339285714285712</v>
      </c>
      <c r="K7" s="2">
        <v>329</v>
      </c>
      <c r="L7" s="2">
        <v>7466</v>
      </c>
      <c r="M7" s="2">
        <v>6289</v>
      </c>
      <c r="N7" s="2">
        <f t="shared" si="3"/>
        <v>1177</v>
      </c>
      <c r="O7" s="4">
        <f>L7*P7/3.4</f>
        <v>8124.764705882353</v>
      </c>
      <c r="P7" s="16">
        <v>3.7</v>
      </c>
    </row>
    <row r="8" spans="1:16" s="5" customFormat="1" ht="33" customHeight="1" thickBot="1">
      <c r="A8" s="29" t="s">
        <v>8</v>
      </c>
      <c r="B8" s="30"/>
      <c r="C8" s="30"/>
      <c r="D8" s="30"/>
      <c r="E8" s="30"/>
      <c r="F8" s="30"/>
      <c r="G8" s="30"/>
      <c r="H8" s="31"/>
      <c r="I8" s="30"/>
      <c r="J8" s="31"/>
      <c r="K8" s="30"/>
      <c r="L8" s="30">
        <v>1070</v>
      </c>
      <c r="M8" s="30"/>
      <c r="N8" s="30">
        <f t="shared" si="3"/>
        <v>1070</v>
      </c>
      <c r="O8" s="32">
        <v>1070</v>
      </c>
      <c r="P8" s="34"/>
    </row>
    <row r="9" spans="1:16" s="28" customFormat="1" ht="33" customHeight="1" thickBot="1">
      <c r="A9" s="18" t="s">
        <v>6</v>
      </c>
      <c r="B9" s="13">
        <f>SUM(B3:B7)</f>
        <v>3697</v>
      </c>
      <c r="C9" s="13">
        <f>SUM(C3:C7)</f>
        <v>4218</v>
      </c>
      <c r="D9" s="13">
        <f t="shared" si="0"/>
        <v>-521</v>
      </c>
      <c r="E9" s="13">
        <f>SUM(E3:E8)</f>
        <v>56687</v>
      </c>
      <c r="F9" s="13">
        <f>SUM(F3:F7)</f>
        <v>55839</v>
      </c>
      <c r="G9" s="13">
        <f t="shared" si="1"/>
        <v>848</v>
      </c>
      <c r="H9" s="14">
        <f>E9/B9</f>
        <v>15.33324317013795</v>
      </c>
      <c r="I9" s="37" t="s">
        <v>24</v>
      </c>
      <c r="J9" s="14">
        <f t="shared" si="2"/>
        <v>2.13324317013795</v>
      </c>
      <c r="K9" s="13">
        <f>SUM(K3:K8)</f>
        <v>3475</v>
      </c>
      <c r="L9" s="13">
        <f>SUM(L3:L8)</f>
        <v>53208</v>
      </c>
      <c r="M9" s="13">
        <f>SUM(M3:M8)</f>
        <v>52487</v>
      </c>
      <c r="N9" s="13">
        <f t="shared" si="3"/>
        <v>721</v>
      </c>
      <c r="O9" s="14">
        <f>SUM(O3:O8)</f>
        <v>59004.04411764706</v>
      </c>
      <c r="P9" s="33">
        <f>O9*3.4/L9</f>
        <v>3.7703681777176365</v>
      </c>
    </row>
  </sheetData>
  <sheetProtection/>
  <mergeCells count="1">
    <mergeCell ref="A1:P1"/>
  </mergeCells>
  <printOptions/>
  <pageMargins left="0" right="0" top="0" bottom="0" header="0.31496062992125984" footer="0.31496062992125984"/>
  <pageSetup fitToHeight="1" fitToWidth="1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workbookViewId="0" topLeftCell="A1">
      <selection activeCell="A1" sqref="A1:IV1"/>
    </sheetView>
  </sheetViews>
  <sheetFormatPr defaultColWidth="9.140625" defaultRowHeight="15"/>
  <cols>
    <col min="1" max="1" width="19.7109375" style="0" customWidth="1"/>
    <col min="2" max="2" width="10.00390625" style="0" customWidth="1"/>
    <col min="3" max="3" width="9.28125" style="0" customWidth="1"/>
    <col min="4" max="4" width="9.8515625" style="0" customWidth="1"/>
    <col min="5" max="5" width="11.00390625" style="0" customWidth="1"/>
    <col min="6" max="6" width="9.57421875" style="0" customWidth="1"/>
    <col min="7" max="7" width="10.00390625" style="0" customWidth="1"/>
    <col min="8" max="8" width="9.421875" style="0" customWidth="1"/>
    <col min="9" max="9" width="9.28125" style="0" customWidth="1"/>
    <col min="11" max="11" width="11.8515625" style="0" customWidth="1"/>
    <col min="12" max="12" width="10.421875" style="0" customWidth="1"/>
    <col min="13" max="13" width="10.7109375" style="0" customWidth="1"/>
    <col min="14" max="14" width="10.00390625" style="0" customWidth="1"/>
    <col min="15" max="15" width="10.7109375" style="0" customWidth="1"/>
    <col min="16" max="16" width="8.8515625" style="0" customWidth="1"/>
  </cols>
  <sheetData>
    <row r="1" spans="1:16" s="1" customFormat="1" ht="84" customHeight="1" thickBot="1">
      <c r="A1" s="52" t="s">
        <v>27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3"/>
    </row>
    <row r="2" spans="1:16" s="6" customFormat="1" ht="75.75" customHeight="1" thickBot="1">
      <c r="A2" s="7" t="s">
        <v>0</v>
      </c>
      <c r="B2" s="8" t="s">
        <v>1</v>
      </c>
      <c r="C2" s="8" t="s">
        <v>9</v>
      </c>
      <c r="D2" s="8" t="s">
        <v>2</v>
      </c>
      <c r="E2" s="8" t="s">
        <v>11</v>
      </c>
      <c r="F2" s="8" t="s">
        <v>12</v>
      </c>
      <c r="G2" s="8" t="s">
        <v>4</v>
      </c>
      <c r="H2" s="8" t="s">
        <v>3</v>
      </c>
      <c r="I2" s="8" t="s">
        <v>10</v>
      </c>
      <c r="J2" s="8" t="s">
        <v>4</v>
      </c>
      <c r="K2" s="8" t="s">
        <v>13</v>
      </c>
      <c r="L2" s="8" t="s">
        <v>14</v>
      </c>
      <c r="M2" s="8" t="s">
        <v>15</v>
      </c>
      <c r="N2" s="8" t="s">
        <v>4</v>
      </c>
      <c r="O2" s="9" t="s">
        <v>16</v>
      </c>
      <c r="P2" s="10" t="s">
        <v>7</v>
      </c>
    </row>
    <row r="3" spans="1:16" s="5" customFormat="1" ht="51.75" customHeight="1">
      <c r="A3" s="21" t="s">
        <v>17</v>
      </c>
      <c r="B3" s="23">
        <v>1024</v>
      </c>
      <c r="C3" s="23">
        <v>1150</v>
      </c>
      <c r="D3" s="23">
        <f aca="true" t="shared" si="0" ref="D3:D9">B3-C3</f>
        <v>-126</v>
      </c>
      <c r="E3" s="23">
        <v>13298</v>
      </c>
      <c r="F3" s="23">
        <v>12161</v>
      </c>
      <c r="G3" s="23">
        <f aca="true" t="shared" si="1" ref="G3:G9">E3-F3</f>
        <v>1137</v>
      </c>
      <c r="H3" s="24">
        <f>E3/B3</f>
        <v>12.986328125</v>
      </c>
      <c r="I3" s="23">
        <v>10.6</v>
      </c>
      <c r="J3" s="24">
        <f aca="true" t="shared" si="2" ref="J3:J9">H3-I3</f>
        <v>2.3863281250000004</v>
      </c>
      <c r="K3" s="23">
        <v>528</v>
      </c>
      <c r="L3" s="23">
        <v>12770</v>
      </c>
      <c r="M3" s="23">
        <v>11555</v>
      </c>
      <c r="N3" s="23">
        <f aca="true" t="shared" si="3" ref="N3:N9">L3-M3</f>
        <v>1215</v>
      </c>
      <c r="O3" s="25">
        <f>L3*P3/3.4</f>
        <v>14647.94117647059</v>
      </c>
      <c r="P3" s="26">
        <v>3.9</v>
      </c>
    </row>
    <row r="4" spans="1:16" s="5" customFormat="1" ht="51.75" customHeight="1">
      <c r="A4" s="15" t="s">
        <v>18</v>
      </c>
      <c r="B4" s="2">
        <v>1213</v>
      </c>
      <c r="C4" s="2">
        <v>1267</v>
      </c>
      <c r="D4" s="2">
        <f t="shared" si="0"/>
        <v>-54</v>
      </c>
      <c r="E4" s="2">
        <v>23088</v>
      </c>
      <c r="F4" s="2">
        <v>18206</v>
      </c>
      <c r="G4" s="2">
        <f t="shared" si="1"/>
        <v>4882</v>
      </c>
      <c r="H4" s="3">
        <f>E4/B4</f>
        <v>19.033800494641383</v>
      </c>
      <c r="I4" s="2">
        <v>14.4</v>
      </c>
      <c r="J4" s="3">
        <f t="shared" si="2"/>
        <v>4.633800494641383</v>
      </c>
      <c r="K4" s="2">
        <v>1323</v>
      </c>
      <c r="L4" s="2">
        <v>21765</v>
      </c>
      <c r="M4" s="2">
        <v>17000</v>
      </c>
      <c r="N4" s="2">
        <f t="shared" si="3"/>
        <v>4765</v>
      </c>
      <c r="O4" s="4">
        <f>L4*P4/3.4</f>
        <v>23685.441176470587</v>
      </c>
      <c r="P4" s="16">
        <v>3.7</v>
      </c>
    </row>
    <row r="5" spans="1:16" s="5" customFormat="1" ht="33" customHeight="1">
      <c r="A5" s="15" t="s">
        <v>19</v>
      </c>
      <c r="B5" s="2">
        <v>900</v>
      </c>
      <c r="C5" s="2">
        <v>900</v>
      </c>
      <c r="D5" s="2">
        <f t="shared" si="0"/>
        <v>0</v>
      </c>
      <c r="E5" s="2">
        <v>13159</v>
      </c>
      <c r="F5" s="2">
        <v>13815</v>
      </c>
      <c r="G5" s="2">
        <f t="shared" si="1"/>
        <v>-656</v>
      </c>
      <c r="H5" s="3">
        <f>E5/B5</f>
        <v>14.62111111111111</v>
      </c>
      <c r="I5" s="2">
        <v>15.4</v>
      </c>
      <c r="J5" s="3">
        <f t="shared" si="2"/>
        <v>-0.7788888888888899</v>
      </c>
      <c r="K5" s="2">
        <v>1264</v>
      </c>
      <c r="L5" s="2">
        <v>11081</v>
      </c>
      <c r="M5" s="2">
        <v>11844</v>
      </c>
      <c r="N5" s="2">
        <f t="shared" si="3"/>
        <v>-763</v>
      </c>
      <c r="O5" s="4">
        <f>L5*P5/3.4</f>
        <v>12058.735294117649</v>
      </c>
      <c r="P5" s="16">
        <v>3.7</v>
      </c>
    </row>
    <row r="6" spans="1:16" s="5" customFormat="1" ht="33" customHeight="1">
      <c r="A6" s="27" t="s">
        <v>5</v>
      </c>
      <c r="B6" s="38"/>
      <c r="C6" s="11">
        <v>342</v>
      </c>
      <c r="D6" s="11">
        <f t="shared" si="0"/>
        <v>-342</v>
      </c>
      <c r="E6" s="11"/>
      <c r="F6" s="11">
        <v>4988</v>
      </c>
      <c r="G6" s="11">
        <f t="shared" si="1"/>
        <v>-4988</v>
      </c>
      <c r="H6" s="12"/>
      <c r="I6" s="11">
        <v>14.6</v>
      </c>
      <c r="J6" s="12">
        <f t="shared" si="2"/>
        <v>-14.6</v>
      </c>
      <c r="K6" s="11"/>
      <c r="L6" s="11"/>
      <c r="M6" s="11">
        <v>4786</v>
      </c>
      <c r="N6" s="11">
        <f t="shared" si="3"/>
        <v>-4786</v>
      </c>
      <c r="O6" s="12">
        <f>L6*P6/3.4</f>
        <v>0</v>
      </c>
      <c r="P6" s="17"/>
    </row>
    <row r="7" spans="1:16" s="5" customFormat="1" ht="33" customHeight="1">
      <c r="A7" s="15" t="s">
        <v>20</v>
      </c>
      <c r="B7" s="2">
        <v>560</v>
      </c>
      <c r="C7" s="2">
        <v>559</v>
      </c>
      <c r="D7" s="2">
        <f t="shared" si="0"/>
        <v>1</v>
      </c>
      <c r="E7" s="2">
        <v>7509</v>
      </c>
      <c r="F7" s="2">
        <v>6866</v>
      </c>
      <c r="G7" s="2">
        <f t="shared" si="1"/>
        <v>643</v>
      </c>
      <c r="H7" s="3">
        <f>E7/B7</f>
        <v>13.408928571428572</v>
      </c>
      <c r="I7" s="2">
        <v>12.3</v>
      </c>
      <c r="J7" s="3">
        <f t="shared" si="2"/>
        <v>1.1089285714285708</v>
      </c>
      <c r="K7" s="2">
        <v>310</v>
      </c>
      <c r="L7" s="2">
        <v>7186</v>
      </c>
      <c r="M7" s="2">
        <v>6255</v>
      </c>
      <c r="N7" s="2">
        <f t="shared" si="3"/>
        <v>931</v>
      </c>
      <c r="O7" s="4">
        <f>L7*P7/3.4</f>
        <v>8242.764705882353</v>
      </c>
      <c r="P7" s="16">
        <v>3.9</v>
      </c>
    </row>
    <row r="8" spans="1:16" s="5" customFormat="1" ht="33" customHeight="1" thickBot="1">
      <c r="A8" s="29" t="s">
        <v>8</v>
      </c>
      <c r="B8" s="30"/>
      <c r="C8" s="30"/>
      <c r="D8" s="30"/>
      <c r="E8" s="30"/>
      <c r="F8" s="30"/>
      <c r="G8" s="30"/>
      <c r="H8" s="31"/>
      <c r="I8" s="30"/>
      <c r="J8" s="31"/>
      <c r="K8" s="30"/>
      <c r="L8" s="30">
        <v>814</v>
      </c>
      <c r="M8" s="30">
        <v>956</v>
      </c>
      <c r="N8" s="30">
        <f t="shared" si="3"/>
        <v>-142</v>
      </c>
      <c r="O8" s="32">
        <v>814</v>
      </c>
      <c r="P8" s="34"/>
    </row>
    <row r="9" spans="1:16" s="28" customFormat="1" ht="33" customHeight="1" thickBot="1">
      <c r="A9" s="18" t="s">
        <v>6</v>
      </c>
      <c r="B9" s="13">
        <f>SUM(B3:B7)</f>
        <v>3697</v>
      </c>
      <c r="C9" s="13">
        <f>SUM(C3:C7)</f>
        <v>4218</v>
      </c>
      <c r="D9" s="13">
        <f t="shared" si="0"/>
        <v>-521</v>
      </c>
      <c r="E9" s="13">
        <f>SUM(E3:E8)</f>
        <v>57054</v>
      </c>
      <c r="F9" s="13">
        <f>SUM(F3:F7)</f>
        <v>56036</v>
      </c>
      <c r="G9" s="13">
        <f t="shared" si="1"/>
        <v>1018</v>
      </c>
      <c r="H9" s="14">
        <v>15.4</v>
      </c>
      <c r="I9" s="13">
        <v>13.3</v>
      </c>
      <c r="J9" s="14">
        <f t="shared" si="2"/>
        <v>2.0999999999999996</v>
      </c>
      <c r="K9" s="13">
        <f>SUM(K3:K8)</f>
        <v>3425</v>
      </c>
      <c r="L9" s="13">
        <f>SUM(L3:L8)</f>
        <v>53616</v>
      </c>
      <c r="M9" s="13">
        <f>SUM(M3:M8)</f>
        <v>52396</v>
      </c>
      <c r="N9" s="13">
        <f t="shared" si="3"/>
        <v>1220</v>
      </c>
      <c r="O9" s="14">
        <f>SUM(O3:O8)</f>
        <v>59448.882352941175</v>
      </c>
      <c r="P9" s="33">
        <v>3.8</v>
      </c>
    </row>
  </sheetData>
  <sheetProtection/>
  <mergeCells count="1">
    <mergeCell ref="A1:P1"/>
  </mergeCells>
  <printOptions/>
  <pageMargins left="0" right="0" top="0" bottom="0" header="0.31496062992125984" footer="0.31496062992125984"/>
  <pageSetup fitToHeight="1" fitToWidth="1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workbookViewId="0" topLeftCell="A1">
      <selection activeCell="O5" sqref="O5"/>
    </sheetView>
  </sheetViews>
  <sheetFormatPr defaultColWidth="9.140625" defaultRowHeight="15"/>
  <cols>
    <col min="1" max="1" width="19.7109375" style="0" customWidth="1"/>
    <col min="2" max="2" width="10.00390625" style="0" customWidth="1"/>
    <col min="3" max="3" width="9.28125" style="0" customWidth="1"/>
    <col min="4" max="4" width="9.8515625" style="0" customWidth="1"/>
    <col min="5" max="5" width="11.00390625" style="0" customWidth="1"/>
    <col min="6" max="6" width="9.57421875" style="0" customWidth="1"/>
    <col min="7" max="7" width="10.00390625" style="0" customWidth="1"/>
    <col min="8" max="8" width="9.421875" style="0" customWidth="1"/>
    <col min="9" max="9" width="9.28125" style="0" customWidth="1"/>
    <col min="11" max="11" width="11.8515625" style="0" customWidth="1"/>
    <col min="12" max="12" width="10.421875" style="0" customWidth="1"/>
    <col min="13" max="13" width="10.7109375" style="0" customWidth="1"/>
    <col min="14" max="14" width="10.00390625" style="0" customWidth="1"/>
    <col min="15" max="15" width="10.7109375" style="0" customWidth="1"/>
    <col min="16" max="16" width="8.8515625" style="0" customWidth="1"/>
  </cols>
  <sheetData>
    <row r="1" spans="1:16" s="1" customFormat="1" ht="84" customHeight="1" thickBot="1">
      <c r="A1" s="52" t="s">
        <v>28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3"/>
    </row>
    <row r="2" spans="1:16" s="6" customFormat="1" ht="75.75" customHeight="1" thickBot="1">
      <c r="A2" s="7" t="s">
        <v>0</v>
      </c>
      <c r="B2" s="8" t="s">
        <v>1</v>
      </c>
      <c r="C2" s="8" t="s">
        <v>9</v>
      </c>
      <c r="D2" s="8" t="s">
        <v>2</v>
      </c>
      <c r="E2" s="8" t="s">
        <v>11</v>
      </c>
      <c r="F2" s="8" t="s">
        <v>12</v>
      </c>
      <c r="G2" s="8" t="s">
        <v>4</v>
      </c>
      <c r="H2" s="8" t="s">
        <v>3</v>
      </c>
      <c r="I2" s="8" t="s">
        <v>10</v>
      </c>
      <c r="J2" s="8" t="s">
        <v>4</v>
      </c>
      <c r="K2" s="8" t="s">
        <v>13</v>
      </c>
      <c r="L2" s="8" t="s">
        <v>14</v>
      </c>
      <c r="M2" s="8" t="s">
        <v>15</v>
      </c>
      <c r="N2" s="8" t="s">
        <v>4</v>
      </c>
      <c r="O2" s="9" t="s">
        <v>16</v>
      </c>
      <c r="P2" s="10" t="s">
        <v>7</v>
      </c>
    </row>
    <row r="3" spans="1:16" s="5" customFormat="1" ht="51.75" customHeight="1">
      <c r="A3" s="21" t="s">
        <v>17</v>
      </c>
      <c r="B3" s="22">
        <v>1024</v>
      </c>
      <c r="C3" s="23">
        <v>1150</v>
      </c>
      <c r="D3" s="23">
        <f aca="true" t="shared" si="0" ref="D3:D9">B3-C3</f>
        <v>-126</v>
      </c>
      <c r="E3" s="23">
        <v>13327</v>
      </c>
      <c r="F3" s="23">
        <v>12172</v>
      </c>
      <c r="G3" s="23">
        <f aca="true" t="shared" si="1" ref="G3:G9">E3-F3</f>
        <v>1155</v>
      </c>
      <c r="H3" s="24">
        <f>E3/B3</f>
        <v>13.0146484375</v>
      </c>
      <c r="I3" s="23">
        <v>10.6</v>
      </c>
      <c r="J3" s="24">
        <f aca="true" t="shared" si="2" ref="J3:J9">H3-I3</f>
        <v>2.4146484375000004</v>
      </c>
      <c r="K3" s="23">
        <v>484</v>
      </c>
      <c r="L3" s="23">
        <v>12843</v>
      </c>
      <c r="M3" s="23">
        <v>11617</v>
      </c>
      <c r="N3" s="39">
        <f aca="true" t="shared" si="3" ref="N3:N8">L3-M3</f>
        <v>1226</v>
      </c>
      <c r="O3" s="40">
        <f>L3*P3/3.4</f>
        <v>15109.411764705883</v>
      </c>
      <c r="P3" s="26">
        <v>4</v>
      </c>
    </row>
    <row r="4" spans="1:16" s="5" customFormat="1" ht="51.75" customHeight="1">
      <c r="A4" s="15" t="s">
        <v>18</v>
      </c>
      <c r="B4" s="19">
        <v>1213</v>
      </c>
      <c r="C4" s="2">
        <v>1267</v>
      </c>
      <c r="D4" s="2">
        <f t="shared" si="0"/>
        <v>-54</v>
      </c>
      <c r="E4" s="2">
        <v>23091</v>
      </c>
      <c r="F4" s="2">
        <v>17841</v>
      </c>
      <c r="G4" s="2">
        <f t="shared" si="1"/>
        <v>5250</v>
      </c>
      <c r="H4" s="3">
        <f>E4/B4</f>
        <v>19.036273701566365</v>
      </c>
      <c r="I4" s="2">
        <v>14</v>
      </c>
      <c r="J4" s="3">
        <f t="shared" si="2"/>
        <v>5.0362737015663654</v>
      </c>
      <c r="K4" s="35">
        <v>1189</v>
      </c>
      <c r="L4" s="2">
        <v>21902</v>
      </c>
      <c r="M4" s="2">
        <v>16580</v>
      </c>
      <c r="N4" s="2">
        <f t="shared" si="3"/>
        <v>5322</v>
      </c>
      <c r="O4" s="4">
        <f>L4*P4/3.4</f>
        <v>23834.52941176471</v>
      </c>
      <c r="P4" s="16">
        <v>3.7</v>
      </c>
    </row>
    <row r="5" spans="1:16" s="5" customFormat="1" ht="33" customHeight="1">
      <c r="A5" s="15" t="s">
        <v>19</v>
      </c>
      <c r="B5" s="19">
        <v>900</v>
      </c>
      <c r="C5" s="2">
        <v>900</v>
      </c>
      <c r="D5" s="2">
        <f t="shared" si="0"/>
        <v>0</v>
      </c>
      <c r="E5" s="2">
        <v>13206</v>
      </c>
      <c r="F5" s="2">
        <v>14084</v>
      </c>
      <c r="G5" s="2">
        <f t="shared" si="1"/>
        <v>-878</v>
      </c>
      <c r="H5" s="3">
        <f>E5/B5</f>
        <v>14.673333333333334</v>
      </c>
      <c r="I5" s="2">
        <v>15.6</v>
      </c>
      <c r="J5" s="3">
        <f t="shared" si="2"/>
        <v>-0.9266666666666659</v>
      </c>
      <c r="K5" s="2">
        <v>1196</v>
      </c>
      <c r="L5" s="2">
        <v>11426</v>
      </c>
      <c r="M5" s="2">
        <v>12264</v>
      </c>
      <c r="N5" s="2">
        <v>-838</v>
      </c>
      <c r="O5" s="4">
        <f>L5*P5/3.4</f>
        <v>11762.058823529413</v>
      </c>
      <c r="P5" s="16">
        <v>3.5</v>
      </c>
    </row>
    <row r="6" spans="1:16" s="5" customFormat="1" ht="33" customHeight="1">
      <c r="A6" s="27" t="s">
        <v>5</v>
      </c>
      <c r="B6" s="20"/>
      <c r="C6" s="11">
        <v>342</v>
      </c>
      <c r="D6" s="11">
        <f t="shared" si="0"/>
        <v>-342</v>
      </c>
      <c r="E6" s="11"/>
      <c r="F6" s="11">
        <v>4882</v>
      </c>
      <c r="G6" s="11">
        <f t="shared" si="1"/>
        <v>-4882</v>
      </c>
      <c r="H6" s="12"/>
      <c r="I6" s="11">
        <v>14.3</v>
      </c>
      <c r="J6" s="12">
        <f t="shared" si="2"/>
        <v>-14.3</v>
      </c>
      <c r="K6" s="11"/>
      <c r="L6" s="11"/>
      <c r="M6" s="11">
        <v>4694</v>
      </c>
      <c r="N6" s="11">
        <f t="shared" si="3"/>
        <v>-4694</v>
      </c>
      <c r="O6" s="12">
        <f>L6*P6/3.4</f>
        <v>0</v>
      </c>
      <c r="P6" s="17"/>
    </row>
    <row r="7" spans="1:16" s="5" customFormat="1" ht="33" customHeight="1">
      <c r="A7" s="15" t="s">
        <v>20</v>
      </c>
      <c r="B7" s="19">
        <v>560</v>
      </c>
      <c r="C7" s="2">
        <v>559</v>
      </c>
      <c r="D7" s="2">
        <f t="shared" si="0"/>
        <v>1</v>
      </c>
      <c r="E7" s="2">
        <v>7814</v>
      </c>
      <c r="F7" s="2">
        <v>6841</v>
      </c>
      <c r="G7" s="2">
        <f t="shared" si="1"/>
        <v>973</v>
      </c>
      <c r="H7" s="3">
        <f>E7/B7</f>
        <v>13.95357142857143</v>
      </c>
      <c r="I7" s="2">
        <v>12.2</v>
      </c>
      <c r="J7" s="3">
        <f t="shared" si="2"/>
        <v>1.75357142857143</v>
      </c>
      <c r="K7" s="2">
        <v>338</v>
      </c>
      <c r="L7" s="2">
        <v>7427</v>
      </c>
      <c r="M7" s="2">
        <v>6257</v>
      </c>
      <c r="N7" s="2">
        <f t="shared" si="3"/>
        <v>1170</v>
      </c>
      <c r="O7" s="4">
        <f>L7*P7/3.4</f>
        <v>8519.20588235294</v>
      </c>
      <c r="P7" s="16">
        <v>3.9</v>
      </c>
    </row>
    <row r="8" spans="1:16" s="5" customFormat="1" ht="33" customHeight="1" thickBot="1">
      <c r="A8" s="29" t="s">
        <v>8</v>
      </c>
      <c r="B8" s="30"/>
      <c r="C8" s="30"/>
      <c r="D8" s="30"/>
      <c r="E8" s="30"/>
      <c r="F8" s="30"/>
      <c r="G8" s="30"/>
      <c r="H8" s="31"/>
      <c r="I8" s="30"/>
      <c r="J8" s="31"/>
      <c r="K8" s="30"/>
      <c r="L8" s="30">
        <v>584</v>
      </c>
      <c r="M8" s="30">
        <v>854</v>
      </c>
      <c r="N8" s="30">
        <f t="shared" si="3"/>
        <v>-270</v>
      </c>
      <c r="O8" s="31">
        <v>584</v>
      </c>
      <c r="P8" s="34"/>
    </row>
    <row r="9" spans="1:16" s="28" customFormat="1" ht="33" customHeight="1" thickBot="1">
      <c r="A9" s="18" t="s">
        <v>6</v>
      </c>
      <c r="B9" s="13">
        <f>SUM(B3:B7)</f>
        <v>3697</v>
      </c>
      <c r="C9" s="13">
        <f>SUM(C3:C7)</f>
        <v>4218</v>
      </c>
      <c r="D9" s="13">
        <f t="shared" si="0"/>
        <v>-521</v>
      </c>
      <c r="E9" s="13">
        <f>SUM(E3:E8)</f>
        <v>57438</v>
      </c>
      <c r="F9" s="13">
        <f>SUM(F3:F7)</f>
        <v>55820</v>
      </c>
      <c r="G9" s="13">
        <f t="shared" si="1"/>
        <v>1618</v>
      </c>
      <c r="H9" s="14">
        <f>E9/B9</f>
        <v>15.5363808493373</v>
      </c>
      <c r="I9" s="13">
        <v>13.2</v>
      </c>
      <c r="J9" s="14">
        <f t="shared" si="2"/>
        <v>2.336380849337301</v>
      </c>
      <c r="K9" s="13">
        <f>SUM(K3:K8)</f>
        <v>3207</v>
      </c>
      <c r="L9" s="13">
        <f>SUM(L3:L8)</f>
        <v>54182</v>
      </c>
      <c r="M9" s="13">
        <f>SUM(M3:M8)</f>
        <v>52266</v>
      </c>
      <c r="N9" s="13">
        <f>SUM(N3:N8)</f>
        <v>1916</v>
      </c>
      <c r="O9" s="14">
        <f>SUM(O3:O8)</f>
        <v>59809.20588235295</v>
      </c>
      <c r="P9" s="33">
        <v>3.8</v>
      </c>
    </row>
  </sheetData>
  <sheetProtection/>
  <mergeCells count="1">
    <mergeCell ref="A1:P1"/>
  </mergeCells>
  <printOptions/>
  <pageMargins left="0" right="0" top="0" bottom="0" header="0.31496062992125984" footer="0.31496062992125984"/>
  <pageSetup fitToHeight="1" fitToWidth="1" orientation="landscape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workbookViewId="0" topLeftCell="A1">
      <selection activeCell="A1" sqref="A1:IV1"/>
    </sheetView>
  </sheetViews>
  <sheetFormatPr defaultColWidth="9.140625" defaultRowHeight="15"/>
  <cols>
    <col min="1" max="1" width="19.7109375" style="0" customWidth="1"/>
    <col min="2" max="2" width="10.00390625" style="0" customWidth="1"/>
    <col min="3" max="3" width="9.28125" style="0" customWidth="1"/>
    <col min="4" max="4" width="9.8515625" style="0" customWidth="1"/>
    <col min="5" max="5" width="11.00390625" style="0" customWidth="1"/>
    <col min="6" max="6" width="9.57421875" style="0" customWidth="1"/>
    <col min="7" max="7" width="10.00390625" style="0" customWidth="1"/>
    <col min="8" max="8" width="9.421875" style="0" customWidth="1"/>
    <col min="9" max="9" width="9.28125" style="0" customWidth="1"/>
    <col min="11" max="11" width="11.8515625" style="0" customWidth="1"/>
    <col min="12" max="12" width="10.421875" style="0" customWidth="1"/>
    <col min="13" max="13" width="10.7109375" style="0" customWidth="1"/>
    <col min="14" max="14" width="10.00390625" style="0" customWidth="1"/>
    <col min="15" max="15" width="10.7109375" style="0" customWidth="1"/>
    <col min="16" max="16" width="8.8515625" style="0" customWidth="1"/>
  </cols>
  <sheetData>
    <row r="1" spans="1:16" s="1" customFormat="1" ht="84" customHeight="1" thickBot="1">
      <c r="A1" s="52" t="s">
        <v>29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3"/>
    </row>
    <row r="2" spans="1:16" s="6" customFormat="1" ht="75.75" customHeight="1" thickBot="1">
      <c r="A2" s="7" t="s">
        <v>0</v>
      </c>
      <c r="B2" s="8" t="s">
        <v>1</v>
      </c>
      <c r="C2" s="8" t="s">
        <v>9</v>
      </c>
      <c r="D2" s="8" t="s">
        <v>2</v>
      </c>
      <c r="E2" s="8" t="s">
        <v>11</v>
      </c>
      <c r="F2" s="8" t="s">
        <v>12</v>
      </c>
      <c r="G2" s="8" t="s">
        <v>4</v>
      </c>
      <c r="H2" s="8" t="s">
        <v>3</v>
      </c>
      <c r="I2" s="8" t="s">
        <v>10</v>
      </c>
      <c r="J2" s="8" t="s">
        <v>4</v>
      </c>
      <c r="K2" s="8" t="s">
        <v>13</v>
      </c>
      <c r="L2" s="8" t="s">
        <v>14</v>
      </c>
      <c r="M2" s="8" t="s">
        <v>15</v>
      </c>
      <c r="N2" s="8" t="s">
        <v>4</v>
      </c>
      <c r="O2" s="9" t="s">
        <v>16</v>
      </c>
      <c r="P2" s="10" t="s">
        <v>7</v>
      </c>
    </row>
    <row r="3" spans="1:16" s="5" customFormat="1" ht="51.75" customHeight="1">
      <c r="A3" s="21" t="s">
        <v>17</v>
      </c>
      <c r="B3" s="19">
        <v>1024</v>
      </c>
      <c r="C3" s="2">
        <v>1150</v>
      </c>
      <c r="D3" s="2">
        <f aca="true" t="shared" si="0" ref="D3:D9">B3-C3</f>
        <v>-126</v>
      </c>
      <c r="E3" s="2">
        <v>13503</v>
      </c>
      <c r="F3" s="2">
        <v>12836</v>
      </c>
      <c r="G3" s="2">
        <f aca="true" t="shared" si="1" ref="G3:G9">E3-F3</f>
        <v>667</v>
      </c>
      <c r="H3" s="3">
        <f>E3/B3</f>
        <v>13.1865234375</v>
      </c>
      <c r="I3" s="2">
        <v>11.2</v>
      </c>
      <c r="J3" s="3">
        <f aca="true" t="shared" si="2" ref="J3:J9">H3-I3</f>
        <v>1.9865234375000007</v>
      </c>
      <c r="K3" s="2">
        <v>540</v>
      </c>
      <c r="L3" s="2">
        <v>12963</v>
      </c>
      <c r="M3" s="2">
        <v>12323</v>
      </c>
      <c r="N3" s="2">
        <f aca="true" t="shared" si="3" ref="N3:N8">L3-M3</f>
        <v>640</v>
      </c>
      <c r="O3" s="4">
        <f>L3*P3/3.4</f>
        <v>15250.588235294119</v>
      </c>
      <c r="P3" s="16">
        <v>4</v>
      </c>
    </row>
    <row r="4" spans="1:16" s="5" customFormat="1" ht="51.75" customHeight="1">
      <c r="A4" s="15" t="s">
        <v>18</v>
      </c>
      <c r="B4" s="19">
        <v>1213</v>
      </c>
      <c r="C4" s="2">
        <v>1267</v>
      </c>
      <c r="D4" s="2">
        <f t="shared" si="0"/>
        <v>-54</v>
      </c>
      <c r="E4" s="2">
        <v>23185</v>
      </c>
      <c r="F4" s="2">
        <v>18229</v>
      </c>
      <c r="G4" s="2">
        <f t="shared" si="1"/>
        <v>4956</v>
      </c>
      <c r="H4" s="3">
        <f>E4/B4</f>
        <v>19.113767518549054</v>
      </c>
      <c r="I4" s="2">
        <v>14.4</v>
      </c>
      <c r="J4" s="3">
        <f t="shared" si="2"/>
        <v>4.713767518549053</v>
      </c>
      <c r="K4" s="2">
        <v>1200</v>
      </c>
      <c r="L4" s="2">
        <v>21985</v>
      </c>
      <c r="M4" s="2">
        <v>17005</v>
      </c>
      <c r="N4" s="2">
        <f t="shared" si="3"/>
        <v>4980</v>
      </c>
      <c r="O4" s="4">
        <f>L4*P4/3.4</f>
        <v>23924.852941176472</v>
      </c>
      <c r="P4" s="16">
        <v>3.7</v>
      </c>
    </row>
    <row r="5" spans="1:16" s="5" customFormat="1" ht="33" customHeight="1">
      <c r="A5" s="15" t="s">
        <v>19</v>
      </c>
      <c r="B5" s="19">
        <v>900</v>
      </c>
      <c r="C5" s="2">
        <v>900</v>
      </c>
      <c r="D5" s="2">
        <f t="shared" si="0"/>
        <v>0</v>
      </c>
      <c r="E5" s="2">
        <v>13198</v>
      </c>
      <c r="F5" s="2">
        <v>13995</v>
      </c>
      <c r="G5" s="2">
        <f t="shared" si="1"/>
        <v>-797</v>
      </c>
      <c r="H5" s="3">
        <f>E5/B5</f>
        <v>14.664444444444445</v>
      </c>
      <c r="I5" s="2">
        <v>15.5</v>
      </c>
      <c r="J5" s="3">
        <f t="shared" si="2"/>
        <v>-0.8355555555555547</v>
      </c>
      <c r="K5" s="2">
        <v>1348</v>
      </c>
      <c r="L5" s="2">
        <v>11350</v>
      </c>
      <c r="M5" s="2">
        <v>12246</v>
      </c>
      <c r="N5" s="2">
        <f t="shared" si="3"/>
        <v>-896</v>
      </c>
      <c r="O5" s="4">
        <f>L5*P5/3.4</f>
        <v>12017.64705882353</v>
      </c>
      <c r="P5" s="16">
        <v>3.6</v>
      </c>
    </row>
    <row r="6" spans="1:16" s="5" customFormat="1" ht="33" customHeight="1">
      <c r="A6" s="27" t="s">
        <v>5</v>
      </c>
      <c r="B6" s="20"/>
      <c r="C6" s="11">
        <v>342</v>
      </c>
      <c r="D6" s="11">
        <f t="shared" si="0"/>
        <v>-342</v>
      </c>
      <c r="E6" s="11"/>
      <c r="F6" s="11">
        <v>5123</v>
      </c>
      <c r="G6" s="11">
        <f t="shared" si="1"/>
        <v>-5123</v>
      </c>
      <c r="H6" s="12"/>
      <c r="I6" s="11">
        <v>15</v>
      </c>
      <c r="J6" s="12">
        <f t="shared" si="2"/>
        <v>-15</v>
      </c>
      <c r="K6" s="11"/>
      <c r="L6" s="11"/>
      <c r="M6" s="11">
        <v>4893</v>
      </c>
      <c r="N6" s="11">
        <f t="shared" si="3"/>
        <v>-4893</v>
      </c>
      <c r="O6" s="12">
        <f>L6*P6/3.4</f>
        <v>0</v>
      </c>
      <c r="P6" s="17"/>
    </row>
    <row r="7" spans="1:16" s="5" customFormat="1" ht="33" customHeight="1">
      <c r="A7" s="15" t="s">
        <v>20</v>
      </c>
      <c r="B7" s="19">
        <v>560</v>
      </c>
      <c r="C7" s="2">
        <v>559</v>
      </c>
      <c r="D7" s="2">
        <f t="shared" si="0"/>
        <v>1</v>
      </c>
      <c r="E7" s="2">
        <v>7768</v>
      </c>
      <c r="F7" s="2">
        <v>6698</v>
      </c>
      <c r="G7" s="2">
        <f t="shared" si="1"/>
        <v>1070</v>
      </c>
      <c r="H7" s="3">
        <f>E7/B7</f>
        <v>13.871428571428572</v>
      </c>
      <c r="I7" s="2">
        <v>12</v>
      </c>
      <c r="J7" s="3">
        <f t="shared" si="2"/>
        <v>1.8714285714285719</v>
      </c>
      <c r="K7" s="2">
        <v>378</v>
      </c>
      <c r="L7" s="2">
        <v>7385</v>
      </c>
      <c r="M7" s="2">
        <v>6104</v>
      </c>
      <c r="N7" s="2">
        <f t="shared" si="3"/>
        <v>1281</v>
      </c>
      <c r="O7" s="4">
        <f>L7*P7/3.4</f>
        <v>8471.029411764706</v>
      </c>
      <c r="P7" s="16">
        <v>3.9</v>
      </c>
    </row>
    <row r="8" spans="1:16" s="5" customFormat="1" ht="33" customHeight="1" thickBot="1">
      <c r="A8" s="29" t="s">
        <v>8</v>
      </c>
      <c r="B8" s="36"/>
      <c r="C8" s="30"/>
      <c r="D8" s="30"/>
      <c r="E8" s="30"/>
      <c r="F8" s="30"/>
      <c r="G8" s="30"/>
      <c r="H8" s="31"/>
      <c r="I8" s="30"/>
      <c r="J8" s="31"/>
      <c r="K8" s="30"/>
      <c r="L8" s="30">
        <v>500</v>
      </c>
      <c r="M8" s="30">
        <v>800</v>
      </c>
      <c r="N8" s="30">
        <f t="shared" si="3"/>
        <v>-300</v>
      </c>
      <c r="O8" s="32">
        <v>500</v>
      </c>
      <c r="P8" s="34"/>
    </row>
    <row r="9" spans="1:16" s="28" customFormat="1" ht="33" customHeight="1" thickBot="1">
      <c r="A9" s="18" t="s">
        <v>6</v>
      </c>
      <c r="B9" s="13">
        <f>SUM(B3:B7)</f>
        <v>3697</v>
      </c>
      <c r="C9" s="13">
        <f>SUM(C3:C7)</f>
        <v>4218</v>
      </c>
      <c r="D9" s="13">
        <f t="shared" si="0"/>
        <v>-521</v>
      </c>
      <c r="E9" s="13">
        <f>SUM(E3:E8)</f>
        <v>57654</v>
      </c>
      <c r="F9" s="13">
        <f>SUM(F3:F7)</f>
        <v>56881</v>
      </c>
      <c r="G9" s="13">
        <f t="shared" si="1"/>
        <v>773</v>
      </c>
      <c r="H9" s="14">
        <f>E9/B9</f>
        <v>15.594806599945903</v>
      </c>
      <c r="I9" s="13">
        <v>13.5</v>
      </c>
      <c r="J9" s="14">
        <f t="shared" si="2"/>
        <v>2.094806599945903</v>
      </c>
      <c r="K9" s="13">
        <f>SUM(K3:K8)</f>
        <v>3466</v>
      </c>
      <c r="L9" s="13">
        <f>SUM(L3:L8)</f>
        <v>54183</v>
      </c>
      <c r="M9" s="13">
        <f>SUM(M3:M8)</f>
        <v>53371</v>
      </c>
      <c r="N9" s="13">
        <f>SUM(N3:N8)</f>
        <v>812</v>
      </c>
      <c r="O9" s="14">
        <f>SUM(O3:O8)</f>
        <v>60164.117647058825</v>
      </c>
      <c r="P9" s="33">
        <v>3.8</v>
      </c>
    </row>
  </sheetData>
  <sheetProtection/>
  <mergeCells count="1">
    <mergeCell ref="A1:P1"/>
  </mergeCells>
  <printOptions/>
  <pageMargins left="0" right="0" top="0" bottom="0" header="0.31496062992125984" footer="0.31496062992125984"/>
  <pageSetup fitToHeight="1" fitToWidth="1" orientation="landscape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workbookViewId="0" topLeftCell="A1">
      <selection activeCell="F16" sqref="F16:F21"/>
    </sheetView>
  </sheetViews>
  <sheetFormatPr defaultColWidth="9.140625" defaultRowHeight="15"/>
  <cols>
    <col min="1" max="1" width="19.7109375" style="0" customWidth="1"/>
    <col min="2" max="2" width="10.00390625" style="0" customWidth="1"/>
    <col min="3" max="3" width="9.28125" style="0" customWidth="1"/>
    <col min="4" max="4" width="9.8515625" style="0" customWidth="1"/>
    <col min="5" max="5" width="11.00390625" style="0" customWidth="1"/>
    <col min="6" max="6" width="9.57421875" style="0" customWidth="1"/>
    <col min="7" max="7" width="10.00390625" style="0" customWidth="1"/>
    <col min="8" max="8" width="9.421875" style="0" customWidth="1"/>
    <col min="9" max="9" width="9.28125" style="0" customWidth="1"/>
    <col min="11" max="11" width="11.8515625" style="0" customWidth="1"/>
    <col min="12" max="12" width="10.421875" style="0" customWidth="1"/>
    <col min="13" max="13" width="10.7109375" style="0" customWidth="1"/>
    <col min="14" max="14" width="10.00390625" style="0" customWidth="1"/>
    <col min="15" max="15" width="10.7109375" style="0" customWidth="1"/>
    <col min="16" max="16" width="8.8515625" style="0" customWidth="1"/>
  </cols>
  <sheetData>
    <row r="1" spans="1:16" s="1" customFormat="1" ht="84" customHeight="1" thickBot="1">
      <c r="A1" s="52" t="s">
        <v>30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3"/>
    </row>
    <row r="2" spans="1:16" s="6" customFormat="1" ht="75.75" customHeight="1" thickBot="1">
      <c r="A2" s="7" t="s">
        <v>0</v>
      </c>
      <c r="B2" s="8" t="s">
        <v>1</v>
      </c>
      <c r="C2" s="8" t="s">
        <v>9</v>
      </c>
      <c r="D2" s="8" t="s">
        <v>2</v>
      </c>
      <c r="E2" s="8" t="s">
        <v>11</v>
      </c>
      <c r="F2" s="8" t="s">
        <v>12</v>
      </c>
      <c r="G2" s="8" t="s">
        <v>4</v>
      </c>
      <c r="H2" s="8" t="s">
        <v>3</v>
      </c>
      <c r="I2" s="8" t="s">
        <v>10</v>
      </c>
      <c r="J2" s="8" t="s">
        <v>4</v>
      </c>
      <c r="K2" s="8" t="s">
        <v>13</v>
      </c>
      <c r="L2" s="8" t="s">
        <v>14</v>
      </c>
      <c r="M2" s="8" t="s">
        <v>15</v>
      </c>
      <c r="N2" s="8" t="s">
        <v>4</v>
      </c>
      <c r="O2" s="9" t="s">
        <v>16</v>
      </c>
      <c r="P2" s="10" t="s">
        <v>7</v>
      </c>
    </row>
    <row r="3" spans="1:16" s="5" customFormat="1" ht="51.75" customHeight="1">
      <c r="A3" s="21" t="s">
        <v>17</v>
      </c>
      <c r="B3" s="23">
        <v>1024</v>
      </c>
      <c r="C3" s="23">
        <v>1150</v>
      </c>
      <c r="D3" s="23">
        <f aca="true" t="shared" si="0" ref="D3:D9">B3-C3</f>
        <v>-126</v>
      </c>
      <c r="E3" s="23">
        <v>12288</v>
      </c>
      <c r="F3" s="23">
        <v>12480</v>
      </c>
      <c r="G3" s="23">
        <f aca="true" t="shared" si="1" ref="G3:G9">E3-F3</f>
        <v>-192</v>
      </c>
      <c r="H3" s="24">
        <f>E3/B3</f>
        <v>12</v>
      </c>
      <c r="I3" s="23">
        <v>10.9</v>
      </c>
      <c r="J3" s="24">
        <f aca="true" t="shared" si="2" ref="J3:J9">H3-I3</f>
        <v>1.0999999999999996</v>
      </c>
      <c r="K3" s="23">
        <v>540</v>
      </c>
      <c r="L3" s="23">
        <v>12360</v>
      </c>
      <c r="M3" s="23">
        <v>12011</v>
      </c>
      <c r="N3" s="23">
        <f aca="true" t="shared" si="3" ref="N3:N8">L3-M3</f>
        <v>349</v>
      </c>
      <c r="O3" s="25">
        <f>L3*P3/3.4</f>
        <v>14541.176470588236</v>
      </c>
      <c r="P3" s="41">
        <v>4</v>
      </c>
    </row>
    <row r="4" spans="1:16" s="5" customFormat="1" ht="51.75" customHeight="1">
      <c r="A4" s="15" t="s">
        <v>18</v>
      </c>
      <c r="B4" s="2">
        <v>1213</v>
      </c>
      <c r="C4" s="2">
        <v>1267</v>
      </c>
      <c r="D4" s="2">
        <f t="shared" si="0"/>
        <v>-54</v>
      </c>
      <c r="E4" s="2">
        <v>22800</v>
      </c>
      <c r="F4" s="2">
        <v>18382</v>
      </c>
      <c r="G4" s="2">
        <f t="shared" si="1"/>
        <v>4418</v>
      </c>
      <c r="H4" s="3">
        <f>E4/B4</f>
        <v>18.796372629843365</v>
      </c>
      <c r="I4" s="2">
        <v>14.5</v>
      </c>
      <c r="J4" s="3">
        <f t="shared" si="2"/>
        <v>4.296372629843365</v>
      </c>
      <c r="K4" s="2">
        <v>1110</v>
      </c>
      <c r="L4" s="2">
        <v>21690</v>
      </c>
      <c r="M4" s="2">
        <v>17200</v>
      </c>
      <c r="N4" s="2">
        <f t="shared" si="3"/>
        <v>4490</v>
      </c>
      <c r="O4" s="4">
        <f>L4*P4/3.4</f>
        <v>23603.823529411766</v>
      </c>
      <c r="P4" s="42">
        <v>3.7</v>
      </c>
    </row>
    <row r="5" spans="1:16" s="5" customFormat="1" ht="33" customHeight="1">
      <c r="A5" s="15" t="s">
        <v>19</v>
      </c>
      <c r="B5" s="2">
        <v>900</v>
      </c>
      <c r="C5" s="2">
        <v>900</v>
      </c>
      <c r="D5" s="2">
        <f t="shared" si="0"/>
        <v>0</v>
      </c>
      <c r="E5" s="2">
        <v>13227</v>
      </c>
      <c r="F5" s="2">
        <v>13902</v>
      </c>
      <c r="G5" s="2">
        <f t="shared" si="1"/>
        <v>-675</v>
      </c>
      <c r="H5" s="3">
        <f>E5/B5</f>
        <v>14.696666666666667</v>
      </c>
      <c r="I5" s="2">
        <v>15.4</v>
      </c>
      <c r="J5" s="3">
        <f t="shared" si="2"/>
        <v>-0.7033333333333331</v>
      </c>
      <c r="K5" s="2">
        <v>1285</v>
      </c>
      <c r="L5" s="2">
        <v>11942</v>
      </c>
      <c r="M5" s="2">
        <v>12958</v>
      </c>
      <c r="N5" s="2">
        <f t="shared" si="3"/>
        <v>-1016</v>
      </c>
      <c r="O5" s="4">
        <f>L5*P5/3.4</f>
        <v>13417.188235294116</v>
      </c>
      <c r="P5" s="42">
        <v>3.82</v>
      </c>
    </row>
    <row r="6" spans="1:16" s="5" customFormat="1" ht="33" customHeight="1">
      <c r="A6" s="27" t="s">
        <v>5</v>
      </c>
      <c r="B6" s="38"/>
      <c r="C6" s="11">
        <v>342</v>
      </c>
      <c r="D6" s="11">
        <f t="shared" si="0"/>
        <v>-342</v>
      </c>
      <c r="E6" s="11"/>
      <c r="F6" s="11">
        <v>5178</v>
      </c>
      <c r="G6" s="11">
        <f t="shared" si="1"/>
        <v>-5178</v>
      </c>
      <c r="H6" s="12"/>
      <c r="I6" s="11">
        <v>15.1</v>
      </c>
      <c r="J6" s="12">
        <f t="shared" si="2"/>
        <v>-15.1</v>
      </c>
      <c r="K6" s="11"/>
      <c r="L6" s="11"/>
      <c r="M6" s="11">
        <v>4978</v>
      </c>
      <c r="N6" s="11">
        <f t="shared" si="3"/>
        <v>-4978</v>
      </c>
      <c r="O6" s="12">
        <f>L6*P6/3.4</f>
        <v>0</v>
      </c>
      <c r="P6" s="43"/>
    </row>
    <row r="7" spans="1:16" s="5" customFormat="1" ht="33" customHeight="1">
      <c r="A7" s="15" t="s">
        <v>20</v>
      </c>
      <c r="B7" s="2">
        <v>560</v>
      </c>
      <c r="C7" s="2">
        <v>559</v>
      </c>
      <c r="D7" s="2">
        <f t="shared" si="0"/>
        <v>1</v>
      </c>
      <c r="E7" s="2">
        <v>8137</v>
      </c>
      <c r="F7" s="2">
        <v>6923</v>
      </c>
      <c r="G7" s="2">
        <f t="shared" si="1"/>
        <v>1214</v>
      </c>
      <c r="H7" s="3">
        <f>E7/B7</f>
        <v>14.530357142857143</v>
      </c>
      <c r="I7" s="2">
        <v>12.4</v>
      </c>
      <c r="J7" s="3">
        <f t="shared" si="2"/>
        <v>2.130357142857143</v>
      </c>
      <c r="K7" s="2">
        <v>456</v>
      </c>
      <c r="L7" s="2">
        <v>7651</v>
      </c>
      <c r="M7" s="2">
        <v>6352</v>
      </c>
      <c r="N7" s="2">
        <f t="shared" si="3"/>
        <v>1299</v>
      </c>
      <c r="O7" s="4">
        <f>L7*P7/3.4</f>
        <v>8776.14705882353</v>
      </c>
      <c r="P7" s="42">
        <v>3.9</v>
      </c>
    </row>
    <row r="8" spans="1:16" s="5" customFormat="1" ht="33" customHeight="1" thickBot="1">
      <c r="A8" s="29" t="s">
        <v>8</v>
      </c>
      <c r="B8" s="30"/>
      <c r="C8" s="30"/>
      <c r="D8" s="30"/>
      <c r="E8" s="30"/>
      <c r="F8" s="30"/>
      <c r="G8" s="30"/>
      <c r="H8" s="31"/>
      <c r="I8" s="30"/>
      <c r="J8" s="31"/>
      <c r="K8" s="30"/>
      <c r="L8" s="30"/>
      <c r="M8" s="30"/>
      <c r="N8" s="30">
        <f t="shared" si="3"/>
        <v>0</v>
      </c>
      <c r="O8" s="32"/>
      <c r="P8" s="44"/>
    </row>
    <row r="9" spans="1:16" s="28" customFormat="1" ht="33" customHeight="1" thickBot="1">
      <c r="A9" s="18" t="s">
        <v>6</v>
      </c>
      <c r="B9" s="13">
        <f>SUM(B3:B7)</f>
        <v>3697</v>
      </c>
      <c r="C9" s="13">
        <f>SUM(C3:C7)</f>
        <v>4218</v>
      </c>
      <c r="D9" s="13">
        <f t="shared" si="0"/>
        <v>-521</v>
      </c>
      <c r="E9" s="13">
        <f>SUM(E3:E8)</f>
        <v>56452</v>
      </c>
      <c r="F9" s="13">
        <f>SUM(F3:F7)</f>
        <v>56865</v>
      </c>
      <c r="G9" s="13">
        <f t="shared" si="1"/>
        <v>-413</v>
      </c>
      <c r="H9" s="14">
        <f>E9/B9</f>
        <v>15.26967811739248</v>
      </c>
      <c r="I9" s="13">
        <v>13.5</v>
      </c>
      <c r="J9" s="14">
        <f t="shared" si="2"/>
        <v>1.7696781173924805</v>
      </c>
      <c r="K9" s="13">
        <f>SUM(K3:K8)</f>
        <v>3391</v>
      </c>
      <c r="L9" s="13">
        <f>SUM(L3:L8)</f>
        <v>53643</v>
      </c>
      <c r="M9" s="13">
        <f>SUM(M3:M8)</f>
        <v>53499</v>
      </c>
      <c r="N9" s="13">
        <f>SUM(N3:N8)</f>
        <v>144</v>
      </c>
      <c r="O9" s="14">
        <f>SUM(O3:O8)</f>
        <v>60338.33529411765</v>
      </c>
      <c r="P9" s="33">
        <f>O9*3.4/M9</f>
        <v>3.8346574702330884</v>
      </c>
    </row>
  </sheetData>
  <sheetProtection/>
  <mergeCells count="1">
    <mergeCell ref="A1:P1"/>
  </mergeCells>
  <printOptions/>
  <pageMargins left="0" right="0" top="0" bottom="0" header="0.31496062992125984" footer="0.31496062992125984"/>
  <pageSetup fitToHeight="1" fitToWidth="1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sox-4</cp:lastModifiedBy>
  <cp:lastPrinted>2015-08-27T12:12:43Z</cp:lastPrinted>
  <dcterms:created xsi:type="dcterms:W3CDTF">2014-09-03T05:37:13Z</dcterms:created>
  <dcterms:modified xsi:type="dcterms:W3CDTF">2015-09-08T07:09:11Z</dcterms:modified>
  <cp:category/>
  <cp:version/>
  <cp:contentType/>
  <cp:contentStatus/>
</cp:coreProperties>
</file>