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65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<sst xmlns="http://schemas.openxmlformats.org/spreadsheetml/2006/main" count="66" uniqueCount="27">
  <si>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Весенне-полевые работы по Лотошинскому району на утро 19.05.16</t>
  </si>
  <si>
    <t>Наименование предприятия</t>
  </si>
  <si>
    <t>Подкормка  мн.трав</t>
  </si>
  <si>
    <t>Подкормка  озимых</t>
  </si>
  <si>
    <t>Боронование         мн. трав</t>
  </si>
  <si>
    <t>Боронование        озимых</t>
  </si>
  <si>
    <t>Обработано почвы под яр. сев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</si>
  <si>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</si>
  <si>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</si>
  <si>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</si>
  <si>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</si>
  <si>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</si>
  <si>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</si>
  <si>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</si>
  <si>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</si>
  <si>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</si>
  <si>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</si>
  <si>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</si>
  <si>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</si>
  <si>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</si>
  <si>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</si>
  <si>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</si>
  <si>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</si>
  <si>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</si>
  <si>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ОАО "С-з им. Кирова"</t>
  </si>
  <si>
    <t>ООО "К-з Заветы Ильича"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</si>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</sst>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11" xfId="52" applyBorder="1" applyAlignment="1">
      <alignment horizontal="center" vertical="center" wrapText="1"/>
      <protection/>
    </xf>
    <xf numFmtId="0" fontId="1" fillId="0" borderId="12" xfId="52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1" fillId="0" borderId="17" xfId="52" applyBorder="1" applyAlignment="1">
      <alignment horizontal="center" vertical="center" wrapText="1"/>
      <protection/>
    </xf>
    <xf numFmtId="0" fontId="1" fillId="0" borderId="0" xfId="52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1" fillId="0" borderId="18" xfId="52" applyBorder="1" applyAlignment="1">
      <alignment horizontal="center" vertical="center" wrapText="1"/>
      <protection/>
    </xf>
    <xf numFmtId="0" fontId="1" fillId="0" borderId="19" xfId="52" applyBorder="1" applyAlignment="1">
      <alignment horizontal="center" vertical="center" wrapText="1"/>
      <protection/>
    </xf>
    <xf numFmtId="0" fontId="1" fillId="0" borderId="20" xfId="52" applyBorder="1" applyAlignment="1">
      <alignment horizontal="center" vertical="center" wrapText="1"/>
      <protection/>
    </xf>
    <xf numFmtId="0" fontId="1" fillId="0" borderId="21" xfId="52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5" fontId="0" fillId="0" borderId="36" xfId="0" applyNumberForma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47" xfId="52" applyFont="1" applyBorder="1" applyAlignment="1">
      <alignment horizontal="center" vertical="center" wrapText="1"/>
      <protection/>
    </xf>
    <xf numFmtId="0" fontId="3" fillId="0" borderId="48" xfId="52" applyFont="1" applyBorder="1" applyAlignment="1">
      <alignment horizontal="center" vertical="center" wrapText="1"/>
      <protection/>
    </xf>
    <xf numFmtId="0" fontId="3" fillId="0" borderId="49" xfId="52" applyFont="1" applyBorder="1" applyAlignment="1">
      <alignment horizontal="center" vertical="center" wrapText="1"/>
      <protection/>
    </xf>
    <xf numFmtId="0" fontId="3" fillId="0" borderId="50" xfId="52" applyFont="1" applyBorder="1" applyAlignment="1">
      <alignment horizontal="center" vertical="center" wrapText="1"/>
      <protection/>
    </xf>
    <xf numFmtId="0" fontId="3" fillId="0" borderId="51" xfId="52" applyFont="1" applyBorder="1" applyAlignment="1">
      <alignment horizontal="center" vertical="center" wrapText="1"/>
      <protection/>
    </xf>
    <xf numFmtId="0" fontId="3" fillId="0" borderId="52" xfId="52" applyFont="1" applyBorder="1" applyAlignment="1">
      <alignment horizontal="center" vertical="center" wrapText="1"/>
      <protection/>
    </xf>
    <xf numFmtId="0" fontId="3" fillId="0" borderId="53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44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wrapText="1"/>
      <protection/>
    </xf>
    <xf numFmtId="0" fontId="2" fillId="0" borderId="55" xfId="52" applyFont="1" applyBorder="1" applyAlignment="1">
      <alignment horizontal="center" vertical="center" wrapText="1"/>
      <protection/>
    </xf>
    <xf numFmtId="0" fontId="1" fillId="0" borderId="0" xfId="52" applyBorder="1" applyAlignment="1">
      <alignment horizontal="center" vertical="center" wrapText="1"/>
      <protection/>
    </xf>
    <xf numFmtId="0" fontId="3" fillId="0" borderId="56" xfId="52" applyFont="1" applyFill="1" applyBorder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0" fontId="1" fillId="0" borderId="55" xfId="52" applyBorder="1" applyAlignment="1">
      <alignment horizontal="center" vertical="center" wrapText="1"/>
      <protection/>
    </xf>
    <xf numFmtId="0" fontId="3" fillId="0" borderId="57" xfId="52" applyFont="1" applyBorder="1" applyAlignment="1">
      <alignment horizontal="center" vertical="center" wrapText="1"/>
      <protection/>
    </xf>
    <xf numFmtId="0" fontId="1" fillId="0" borderId="48" xfId="52" applyBorder="1" applyAlignment="1">
      <alignment horizontal="center" vertical="center" wrapText="1"/>
      <protection/>
    </xf>
    <xf numFmtId="0" fontId="1" fillId="0" borderId="49" xfId="52" applyBorder="1" applyAlignment="1">
      <alignment horizontal="center" vertical="center" wrapText="1"/>
      <protection/>
    </xf>
    <xf numFmtId="0" fontId="1" fillId="0" borderId="27" xfId="52" applyBorder="1" applyAlignment="1">
      <alignment horizontal="center" vertical="center" wrapText="1"/>
      <protection/>
    </xf>
    <xf numFmtId="0" fontId="1" fillId="0" borderId="28" xfId="52" applyBorder="1" applyAlignment="1">
      <alignment horizontal="center" vertical="center" wrapText="1"/>
      <protection/>
    </xf>
    <xf numFmtId="0" fontId="1" fillId="0" borderId="29" xfId="52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zoomScalePageLayoutView="0" workbookViewId="0" topLeftCell="T1">
      <selection activeCell="AN7" sqref="AN7"/>
    </sheetView>
  </sheetViews>
  <sheetFormatPr defaultColWidth="9.140625" defaultRowHeight="15"/>
  <cols>
    <col min="1" max="1" width="20.8515625" style="0" customWidth="1"/>
  </cols>
  <sheetData>
    <row r="1" spans="1:44" ht="34.5" customHeight="1" thickBo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1"/>
      <c r="AH1" s="11"/>
      <c r="AI1" s="11"/>
      <c r="AJ1" s="1"/>
      <c r="AK1" s="1"/>
      <c r="AL1" s="1"/>
      <c r="AM1" s="1"/>
      <c r="AN1" s="1"/>
      <c r="AO1" s="1"/>
      <c r="AP1" s="1"/>
      <c r="AQ1" s="1"/>
      <c r="AR1" s="1"/>
    </row>
    <row r="2" spans="1:44" ht="15.75" thickBot="1">
      <c r="A2" s="66" t="s">
        <v>1</v>
      </c>
      <c r="B2" s="69" t="s">
        <v>2</v>
      </c>
      <c r="C2" s="70"/>
      <c r="D2" s="71"/>
      <c r="E2" s="69" t="s">
        <v>3</v>
      </c>
      <c r="F2" s="70"/>
      <c r="G2" s="71"/>
      <c r="H2" s="69" t="s">
        <v>4</v>
      </c>
      <c r="I2" s="70"/>
      <c r="J2" s="71"/>
      <c r="K2" s="69" t="s">
        <v>5</v>
      </c>
      <c r="L2" s="70"/>
      <c r="M2" s="71"/>
      <c r="N2" s="60" t="s">
        <v>6</v>
      </c>
      <c r="O2" s="62" t="s">
        <v>7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3"/>
    </row>
    <row r="3" spans="1:44" ht="15">
      <c r="A3" s="67"/>
      <c r="B3" s="72"/>
      <c r="C3" s="73"/>
      <c r="D3" s="74"/>
      <c r="E3" s="72"/>
      <c r="F3" s="73"/>
      <c r="G3" s="74"/>
      <c r="H3" s="72"/>
      <c r="I3" s="73"/>
      <c r="J3" s="74"/>
      <c r="K3" s="72"/>
      <c r="L3" s="73"/>
      <c r="M3" s="74"/>
      <c r="N3" s="61"/>
      <c r="O3" s="57" t="s">
        <v>8</v>
      </c>
      <c r="P3" s="57"/>
      <c r="Q3" s="58"/>
      <c r="R3" s="59" t="s">
        <v>9</v>
      </c>
      <c r="S3" s="57"/>
      <c r="T3" s="58"/>
      <c r="U3" s="59" t="s">
        <v>10</v>
      </c>
      <c r="V3" s="57"/>
      <c r="W3" s="58"/>
      <c r="X3" s="59" t="s">
        <v>11</v>
      </c>
      <c r="Y3" s="57"/>
      <c r="Z3" s="58"/>
      <c r="AA3" s="59" t="s">
        <v>12</v>
      </c>
      <c r="AB3" s="57"/>
      <c r="AC3" s="58"/>
      <c r="AD3" s="59" t="s">
        <v>13</v>
      </c>
      <c r="AE3" s="57"/>
      <c r="AF3" s="58"/>
      <c r="AG3" s="54" t="s">
        <v>14</v>
      </c>
      <c r="AH3" s="55"/>
      <c r="AI3" s="56"/>
      <c r="AJ3" s="57" t="s">
        <v>15</v>
      </c>
      <c r="AK3" s="57"/>
      <c r="AL3" s="58"/>
      <c r="AM3" s="59" t="s">
        <v>16</v>
      </c>
      <c r="AN3" s="57"/>
      <c r="AO3" s="58"/>
      <c r="AP3" s="59" t="s">
        <v>17</v>
      </c>
      <c r="AQ3" s="57"/>
      <c r="AR3" s="58"/>
    </row>
    <row r="4" spans="1:44" ht="50.25" customHeight="1" thickBot="1">
      <c r="A4" s="68"/>
      <c r="B4" s="2" t="s">
        <v>18</v>
      </c>
      <c r="C4" s="3" t="s">
        <v>19</v>
      </c>
      <c r="D4" s="4" t="s">
        <v>20</v>
      </c>
      <c r="E4" s="2" t="s">
        <v>18</v>
      </c>
      <c r="F4" s="3" t="s">
        <v>19</v>
      </c>
      <c r="G4" s="4" t="s">
        <v>20</v>
      </c>
      <c r="H4" s="2" t="s">
        <v>18</v>
      </c>
      <c r="I4" s="3" t="s">
        <v>19</v>
      </c>
      <c r="J4" s="4" t="s">
        <v>20</v>
      </c>
      <c r="K4" s="2" t="s">
        <v>18</v>
      </c>
      <c r="L4" s="3" t="s">
        <v>19</v>
      </c>
      <c r="M4" s="4" t="s">
        <v>20</v>
      </c>
      <c r="N4" s="12" t="s">
        <v>21</v>
      </c>
      <c r="O4" s="9" t="s">
        <v>18</v>
      </c>
      <c r="P4" s="3" t="s">
        <v>19</v>
      </c>
      <c r="Q4" s="4" t="s">
        <v>20</v>
      </c>
      <c r="R4" s="2" t="s">
        <v>18</v>
      </c>
      <c r="S4" s="3" t="s">
        <v>19</v>
      </c>
      <c r="T4" s="4" t="s">
        <v>20</v>
      </c>
      <c r="U4" s="2" t="s">
        <v>18</v>
      </c>
      <c r="V4" s="3" t="s">
        <v>19</v>
      </c>
      <c r="W4" s="4" t="s">
        <v>20</v>
      </c>
      <c r="X4" s="2" t="s">
        <v>18</v>
      </c>
      <c r="Y4" s="3" t="s">
        <v>19</v>
      </c>
      <c r="Z4" s="4" t="s">
        <v>20</v>
      </c>
      <c r="AA4" s="2" t="s">
        <v>18</v>
      </c>
      <c r="AB4" s="3" t="s">
        <v>19</v>
      </c>
      <c r="AC4" s="4" t="s">
        <v>20</v>
      </c>
      <c r="AD4" s="2" t="s">
        <v>18</v>
      </c>
      <c r="AE4" s="3" t="s">
        <v>19</v>
      </c>
      <c r="AF4" s="4" t="s">
        <v>20</v>
      </c>
      <c r="AG4" s="13" t="s">
        <v>18</v>
      </c>
      <c r="AH4" s="14" t="s">
        <v>19</v>
      </c>
      <c r="AI4" s="15" t="s">
        <v>20</v>
      </c>
      <c r="AJ4" s="9" t="s">
        <v>18</v>
      </c>
      <c r="AK4" s="3" t="s">
        <v>19</v>
      </c>
      <c r="AL4" s="4" t="s">
        <v>20</v>
      </c>
      <c r="AM4" s="2" t="s">
        <v>18</v>
      </c>
      <c r="AN4" s="3" t="s">
        <v>19</v>
      </c>
      <c r="AO4" s="4" t="s">
        <v>20</v>
      </c>
      <c r="AP4" s="2" t="s">
        <v>18</v>
      </c>
      <c r="AQ4" s="3" t="s">
        <v>19</v>
      </c>
      <c r="AR4" s="4" t="s">
        <v>20</v>
      </c>
    </row>
    <row r="5" spans="1:44" ht="25.5">
      <c r="A5" s="5" t="s">
        <v>22</v>
      </c>
      <c r="B5" s="16">
        <v>1892</v>
      </c>
      <c r="C5" s="17">
        <v>1892</v>
      </c>
      <c r="D5" s="18">
        <f>C5/B5*100</f>
        <v>100</v>
      </c>
      <c r="E5" s="16">
        <v>811</v>
      </c>
      <c r="F5" s="17">
        <v>803</v>
      </c>
      <c r="G5" s="18">
        <f>F5*100/E5</f>
        <v>99.01356350184957</v>
      </c>
      <c r="H5" s="19">
        <v>2021</v>
      </c>
      <c r="I5" s="20">
        <v>641</v>
      </c>
      <c r="J5" s="21">
        <f>I5/H5*100</f>
        <v>31.716971796140527</v>
      </c>
      <c r="K5" s="19">
        <v>811</v>
      </c>
      <c r="L5" s="20"/>
      <c r="M5" s="21">
        <f>L5/K5*100</f>
        <v>0</v>
      </c>
      <c r="N5" s="22">
        <v>1581</v>
      </c>
      <c r="O5" s="23">
        <v>125</v>
      </c>
      <c r="P5" s="17">
        <v>125</v>
      </c>
      <c r="Q5" s="18">
        <f>P5/O5*100</f>
        <v>100</v>
      </c>
      <c r="R5" s="23">
        <v>643</v>
      </c>
      <c r="S5" s="17">
        <v>643</v>
      </c>
      <c r="T5" s="18">
        <f>S5/R5*100</f>
        <v>100</v>
      </c>
      <c r="U5" s="23">
        <v>156</v>
      </c>
      <c r="V5" s="17">
        <v>156</v>
      </c>
      <c r="W5" s="18">
        <f>V5/U5*100</f>
        <v>100</v>
      </c>
      <c r="X5" s="23">
        <v>175</v>
      </c>
      <c r="Y5" s="17">
        <v>175</v>
      </c>
      <c r="Z5" s="18">
        <f>Y5/X5*100</f>
        <v>100</v>
      </c>
      <c r="AA5" s="23">
        <f aca="true" t="shared" si="0" ref="AA5:AB8">O5+R5+U5+X5</f>
        <v>1099</v>
      </c>
      <c r="AB5" s="17">
        <f t="shared" si="0"/>
        <v>1099</v>
      </c>
      <c r="AC5" s="18">
        <f>AB5/AA5*100</f>
        <v>100</v>
      </c>
      <c r="AD5" s="24">
        <v>557</v>
      </c>
      <c r="AE5" s="20">
        <v>296</v>
      </c>
      <c r="AF5" s="21">
        <f>AE5/AD5*100</f>
        <v>53.14183123877917</v>
      </c>
      <c r="AG5" s="24">
        <v>478</v>
      </c>
      <c r="AH5" s="20">
        <v>150</v>
      </c>
      <c r="AI5" s="21">
        <f>AH5/AG5*100</f>
        <v>31.380753138075313</v>
      </c>
      <c r="AJ5" s="24">
        <f aca="true" t="shared" si="1" ref="AJ5:AK7">AD5+AG5</f>
        <v>1035</v>
      </c>
      <c r="AK5" s="20">
        <f t="shared" si="1"/>
        <v>446</v>
      </c>
      <c r="AL5" s="21">
        <f>AK5/AJ5*100</f>
        <v>43.091787439613526</v>
      </c>
      <c r="AM5" s="24">
        <v>557</v>
      </c>
      <c r="AN5" s="20">
        <v>124</v>
      </c>
      <c r="AO5" s="21">
        <f>AN5/AM5*100</f>
        <v>22.262118491921004</v>
      </c>
      <c r="AP5" s="24">
        <f aca="true" t="shared" si="2" ref="AP5:AQ9">AA5+AJ5</f>
        <v>2134</v>
      </c>
      <c r="AQ5" s="20">
        <f t="shared" si="2"/>
        <v>1545</v>
      </c>
      <c r="AR5" s="21">
        <f>AQ5/AP5*100</f>
        <v>72.39925023430177</v>
      </c>
    </row>
    <row r="6" spans="1:44" ht="38.25">
      <c r="A6" s="6" t="s">
        <v>23</v>
      </c>
      <c r="B6" s="25">
        <v>2700</v>
      </c>
      <c r="C6" s="26">
        <v>1880</v>
      </c>
      <c r="D6" s="27">
        <f>C6/B6*100</f>
        <v>69.62962962962963</v>
      </c>
      <c r="E6" s="25">
        <v>1225</v>
      </c>
      <c r="F6" s="26">
        <v>1155</v>
      </c>
      <c r="G6" s="21">
        <f>F6*100/E6</f>
        <v>94.28571428571429</v>
      </c>
      <c r="H6" s="25">
        <v>3000</v>
      </c>
      <c r="I6" s="26">
        <v>477</v>
      </c>
      <c r="J6" s="27">
        <f>I6/H6*100</f>
        <v>15.9</v>
      </c>
      <c r="K6" s="25">
        <v>1125</v>
      </c>
      <c r="L6" s="26"/>
      <c r="M6" s="27">
        <f>L6/K6*100</f>
        <v>0</v>
      </c>
      <c r="N6" s="28">
        <v>1625</v>
      </c>
      <c r="O6" s="29">
        <v>300</v>
      </c>
      <c r="P6" s="30">
        <v>300</v>
      </c>
      <c r="Q6" s="18">
        <f>P6/O6*100</f>
        <v>100</v>
      </c>
      <c r="R6" s="29">
        <v>650</v>
      </c>
      <c r="S6" s="30">
        <v>650</v>
      </c>
      <c r="T6" s="18">
        <f>S6/R6*100</f>
        <v>100</v>
      </c>
      <c r="U6" s="31">
        <v>0</v>
      </c>
      <c r="V6" s="26"/>
      <c r="W6" s="21"/>
      <c r="X6" s="31"/>
      <c r="Y6" s="26"/>
      <c r="Z6" s="21"/>
      <c r="AA6" s="23">
        <f t="shared" si="0"/>
        <v>950</v>
      </c>
      <c r="AB6" s="17">
        <f t="shared" si="0"/>
        <v>950</v>
      </c>
      <c r="AC6" s="18">
        <f>AB6/AA6*100</f>
        <v>100</v>
      </c>
      <c r="AD6" s="31">
        <v>800</v>
      </c>
      <c r="AE6" s="26">
        <v>488</v>
      </c>
      <c r="AF6" s="21">
        <f>AE6/AD6*100</f>
        <v>61</v>
      </c>
      <c r="AG6" s="31">
        <v>300</v>
      </c>
      <c r="AH6" s="26">
        <v>300</v>
      </c>
      <c r="AI6" s="21">
        <f>AH6/AG6*100</f>
        <v>100</v>
      </c>
      <c r="AJ6" s="24">
        <f t="shared" si="1"/>
        <v>1100</v>
      </c>
      <c r="AK6" s="20">
        <f t="shared" si="1"/>
        <v>788</v>
      </c>
      <c r="AL6" s="21">
        <f>AK6/AJ6*100</f>
        <v>71.63636363636363</v>
      </c>
      <c r="AM6" s="31">
        <v>800</v>
      </c>
      <c r="AN6" s="26">
        <v>104</v>
      </c>
      <c r="AO6" s="21">
        <f>AN6/AM6*100</f>
        <v>13</v>
      </c>
      <c r="AP6" s="24">
        <f t="shared" si="2"/>
        <v>2050</v>
      </c>
      <c r="AQ6" s="20">
        <f t="shared" si="2"/>
        <v>1738</v>
      </c>
      <c r="AR6" s="21">
        <f>AQ6/AP6*100</f>
        <v>84.78048780487805</v>
      </c>
    </row>
    <row r="7" spans="1:44" ht="26.25" thickBot="1">
      <c r="A7" s="6" t="s">
        <v>24</v>
      </c>
      <c r="B7" s="25">
        <v>370</v>
      </c>
      <c r="C7" s="26">
        <v>410</v>
      </c>
      <c r="D7" s="27">
        <f>C7/B7*100</f>
        <v>110.8108108108108</v>
      </c>
      <c r="E7" s="25">
        <v>161</v>
      </c>
      <c r="F7" s="26">
        <v>161</v>
      </c>
      <c r="G7" s="21">
        <f>F7*100/E7</f>
        <v>100</v>
      </c>
      <c r="H7" s="25">
        <v>370</v>
      </c>
      <c r="I7" s="26">
        <v>566</v>
      </c>
      <c r="J7" s="27">
        <f>I7/H7*100</f>
        <v>152.97297297297297</v>
      </c>
      <c r="K7" s="25">
        <v>161</v>
      </c>
      <c r="L7" s="26">
        <v>30</v>
      </c>
      <c r="M7" s="27">
        <f>L7/K7*100</f>
        <v>18.633540372670808</v>
      </c>
      <c r="N7" s="28">
        <v>1200</v>
      </c>
      <c r="O7" s="31"/>
      <c r="P7" s="26"/>
      <c r="Q7" s="21"/>
      <c r="R7" s="31">
        <v>750</v>
      </c>
      <c r="S7" s="26">
        <v>624</v>
      </c>
      <c r="T7" s="21">
        <f>S7/R7*100</f>
        <v>83.2</v>
      </c>
      <c r="U7" s="31"/>
      <c r="V7" s="26"/>
      <c r="W7" s="21"/>
      <c r="X7" s="31"/>
      <c r="Y7" s="26"/>
      <c r="Z7" s="21"/>
      <c r="AA7" s="24">
        <f t="shared" si="0"/>
        <v>750</v>
      </c>
      <c r="AB7" s="20">
        <f t="shared" si="0"/>
        <v>624</v>
      </c>
      <c r="AC7" s="21">
        <f>AB7/AA7*100</f>
        <v>83.2</v>
      </c>
      <c r="AD7" s="31">
        <v>495</v>
      </c>
      <c r="AE7" s="26">
        <v>171</v>
      </c>
      <c r="AF7" s="21">
        <f>AE7/AD7*100</f>
        <v>34.54545454545455</v>
      </c>
      <c r="AG7" s="31">
        <v>490</v>
      </c>
      <c r="AH7" s="26">
        <v>394</v>
      </c>
      <c r="AI7" s="21">
        <f>AH7/AG7*100</f>
        <v>80.40816326530611</v>
      </c>
      <c r="AJ7" s="24">
        <f t="shared" si="1"/>
        <v>985</v>
      </c>
      <c r="AK7" s="20">
        <f t="shared" si="1"/>
        <v>565</v>
      </c>
      <c r="AL7" s="21">
        <f>AK7/AJ7*100</f>
        <v>57.360406091370564</v>
      </c>
      <c r="AM7" s="31">
        <v>450</v>
      </c>
      <c r="AN7" s="26">
        <v>171</v>
      </c>
      <c r="AO7" s="21">
        <f>AN7/AM7*100</f>
        <v>38</v>
      </c>
      <c r="AP7" s="24">
        <f t="shared" si="2"/>
        <v>1735</v>
      </c>
      <c r="AQ7" s="20">
        <f t="shared" si="2"/>
        <v>1189</v>
      </c>
      <c r="AR7" s="21">
        <f>AQ7/AP7*100</f>
        <v>68.53025936599424</v>
      </c>
    </row>
    <row r="8" spans="1:44" ht="26.25" thickBot="1">
      <c r="A8" s="7" t="s">
        <v>25</v>
      </c>
      <c r="B8" s="32">
        <v>0</v>
      </c>
      <c r="C8" s="33"/>
      <c r="D8" s="34"/>
      <c r="E8" s="32">
        <v>200</v>
      </c>
      <c r="F8" s="33"/>
      <c r="G8" s="35"/>
      <c r="H8" s="36">
        <v>150</v>
      </c>
      <c r="I8" s="37"/>
      <c r="J8" s="27">
        <f>I8/H8*100</f>
        <v>0</v>
      </c>
      <c r="K8" s="36"/>
      <c r="L8" s="37"/>
      <c r="M8" s="38"/>
      <c r="N8" s="39">
        <v>420</v>
      </c>
      <c r="O8" s="40">
        <v>200</v>
      </c>
      <c r="P8" s="41">
        <v>250</v>
      </c>
      <c r="Q8" s="42">
        <f>P8/O8*100</f>
        <v>125</v>
      </c>
      <c r="R8" s="40">
        <v>160</v>
      </c>
      <c r="S8" s="41">
        <v>200</v>
      </c>
      <c r="T8" s="18">
        <f>S8/R8*100</f>
        <v>125</v>
      </c>
      <c r="U8" s="43">
        <v>140</v>
      </c>
      <c r="V8" s="33">
        <v>150</v>
      </c>
      <c r="W8" s="35">
        <v>100</v>
      </c>
      <c r="X8" s="43"/>
      <c r="Y8" s="33"/>
      <c r="Z8" s="35"/>
      <c r="AA8" s="23">
        <f t="shared" si="0"/>
        <v>500</v>
      </c>
      <c r="AB8" s="44">
        <f t="shared" si="0"/>
        <v>600</v>
      </c>
      <c r="AC8" s="18">
        <f>AB8/AA8*100</f>
        <v>120</v>
      </c>
      <c r="AD8" s="43">
        <v>640</v>
      </c>
      <c r="AE8" s="33">
        <v>310</v>
      </c>
      <c r="AF8" s="35">
        <f>AE8/AD8*100</f>
        <v>48.4375</v>
      </c>
      <c r="AG8" s="43"/>
      <c r="AH8" s="33"/>
      <c r="AI8" s="35"/>
      <c r="AJ8" s="45">
        <f>AD8+AG8</f>
        <v>640</v>
      </c>
      <c r="AK8" s="20">
        <v>170</v>
      </c>
      <c r="AL8" s="35">
        <f>AK8/AJ8*100</f>
        <v>26.5625</v>
      </c>
      <c r="AM8" s="43">
        <v>640</v>
      </c>
      <c r="AN8" s="33">
        <v>240</v>
      </c>
      <c r="AO8" s="35">
        <f>AN8/AM8*100</f>
        <v>37.5</v>
      </c>
      <c r="AP8" s="45">
        <f t="shared" si="2"/>
        <v>1140</v>
      </c>
      <c r="AQ8" s="46">
        <f t="shared" si="2"/>
        <v>770</v>
      </c>
      <c r="AR8" s="35">
        <f>AQ8/AP8*100</f>
        <v>67.54385964912281</v>
      </c>
    </row>
    <row r="9" spans="1:44" ht="15.75" thickBot="1">
      <c r="A9" s="8" t="s">
        <v>26</v>
      </c>
      <c r="B9" s="47">
        <f>SUM(B5:B8)</f>
        <v>4962</v>
      </c>
      <c r="C9" s="48">
        <f>SUM(C5:C8)</f>
        <v>4182</v>
      </c>
      <c r="D9" s="42">
        <f>C9/B9*100</f>
        <v>84.28053204353083</v>
      </c>
      <c r="E9" s="47">
        <f>SUM(E5:E8)</f>
        <v>2397</v>
      </c>
      <c r="F9" s="48">
        <f>SUM(F5:F8)</f>
        <v>2119</v>
      </c>
      <c r="G9" s="42">
        <f>F9*100/E9</f>
        <v>88.40216937838966</v>
      </c>
      <c r="H9" s="47">
        <f>SUM(H5:H8)</f>
        <v>5541</v>
      </c>
      <c r="I9" s="48">
        <f>SUM(I5:I8)</f>
        <v>1684</v>
      </c>
      <c r="J9" s="42">
        <f>I9/H9*100</f>
        <v>30.391626060277925</v>
      </c>
      <c r="K9" s="47">
        <f>SUM(K5:K8)</f>
        <v>2097</v>
      </c>
      <c r="L9" s="48">
        <f>SUM(L5:L8)</f>
        <v>30</v>
      </c>
      <c r="M9" s="42">
        <f>L9/K9*100</f>
        <v>1.4306151645207439</v>
      </c>
      <c r="N9" s="49">
        <f>SUM(N5:N8)</f>
        <v>4826</v>
      </c>
      <c r="O9" s="50">
        <f>SUM(O5:O8)</f>
        <v>625</v>
      </c>
      <c r="P9" s="48">
        <f>SUM(P5:P8)</f>
        <v>675</v>
      </c>
      <c r="Q9" s="42">
        <f>P9/O9*100</f>
        <v>108</v>
      </c>
      <c r="R9" s="51">
        <f>SUM(R5:R8)</f>
        <v>2203</v>
      </c>
      <c r="S9" s="48">
        <f>SUM(S5:S8)</f>
        <v>2117</v>
      </c>
      <c r="T9" s="42">
        <f>S9/R9*100</f>
        <v>96.09623241034953</v>
      </c>
      <c r="U9" s="51">
        <f>SUM(U5:U8)</f>
        <v>296</v>
      </c>
      <c r="V9" s="48">
        <f>SUM(V5:V8)</f>
        <v>306</v>
      </c>
      <c r="W9" s="42">
        <f>V9/U9*100</f>
        <v>103.37837837837837</v>
      </c>
      <c r="X9" s="51">
        <f>SUM(X5:X8)</f>
        <v>175</v>
      </c>
      <c r="Y9" s="48">
        <f>SUM(Y5:Y8)</f>
        <v>175</v>
      </c>
      <c r="Z9" s="42">
        <f>Y9/X9*100</f>
        <v>100</v>
      </c>
      <c r="AA9" s="47">
        <f>SUM(AA5:AA8)</f>
        <v>3299</v>
      </c>
      <c r="AB9" s="48">
        <f>P9+S9+V9+Y9</f>
        <v>3273</v>
      </c>
      <c r="AC9" s="52">
        <f>AB9/AA9*100</f>
        <v>99.2118823886026</v>
      </c>
      <c r="AD9" s="47">
        <f>SUM(AD5:AD8)</f>
        <v>2492</v>
      </c>
      <c r="AE9" s="48">
        <f>SUM(AE5:AE8)</f>
        <v>1265</v>
      </c>
      <c r="AF9" s="42">
        <f>AE9/AD9*100</f>
        <v>50.76243980738363</v>
      </c>
      <c r="AG9" s="47">
        <f>SUM(AG5:AG8)</f>
        <v>1268</v>
      </c>
      <c r="AH9" s="48">
        <f>SUM(AH5:AH8)</f>
        <v>844</v>
      </c>
      <c r="AI9" s="42">
        <f>AH9/AG9*100</f>
        <v>66.5615141955836</v>
      </c>
      <c r="AJ9" s="53">
        <f>AD9+AG9</f>
        <v>3760</v>
      </c>
      <c r="AK9" s="48">
        <f>AE9+AH9</f>
        <v>2109</v>
      </c>
      <c r="AL9" s="42">
        <f>AK9/AJ9*100</f>
        <v>56.09042553191489</v>
      </c>
      <c r="AM9" s="51">
        <f>SUM(AM5:AM8)</f>
        <v>2447</v>
      </c>
      <c r="AN9" s="48">
        <f>SUM(AN5:AN8)</f>
        <v>639</v>
      </c>
      <c r="AO9" s="42">
        <f>AN9/AM9*100</f>
        <v>26.113608500204332</v>
      </c>
      <c r="AP9" s="47">
        <f t="shared" si="2"/>
        <v>7059</v>
      </c>
      <c r="AQ9" s="48">
        <f t="shared" si="2"/>
        <v>5382</v>
      </c>
      <c r="AR9" s="42">
        <f>AQ9/AP9*100</f>
        <v>76.24309392265194</v>
      </c>
    </row>
  </sheetData>
  <sheetProtection/>
  <mergeCells count="18">
    <mergeCell ref="A1:M1"/>
    <mergeCell ref="A2:A4"/>
    <mergeCell ref="B2:D3"/>
    <mergeCell ref="E2:G3"/>
    <mergeCell ref="H2:J3"/>
    <mergeCell ref="K2:M3"/>
    <mergeCell ref="N2:N3"/>
    <mergeCell ref="O2:AR2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student</cp:lastModifiedBy>
  <dcterms:created xsi:type="dcterms:W3CDTF">2016-05-19T06:29:18Z</dcterms:created>
  <dcterms:modified xsi:type="dcterms:W3CDTF">2016-05-19T07:36:30Z</dcterms:modified>
  <cp:category/>
  <cp:version/>
  <cp:contentType/>
  <cp:contentStatus/>
</cp:coreProperties>
</file>