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7.06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<sst xmlns="http://schemas.openxmlformats.org/spreadsheetml/2006/main" count="52" uniqueCount="28">
  <si>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</si>
  <si>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</si>
  <si>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</si>
  <si>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</si>
  <si>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</si>
  <si>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</si>
  <si>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</si>
  <si>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</si>
  <si>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</si>
  <si>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</si>
  <si>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</si>
  <si>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</si>
  <si>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</si>
  <si>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</si>
  <si>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</si>
  <si>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</si>
  <si>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</si>
  <si>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</si>
  <si>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</si>
  <si>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</si>
  <si>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</si>
  <si>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</si>
  <si>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</si>
  <si>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</si>
  <si>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</si>
  <si>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</si>
  <si>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</si>
  <si>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Сенокошение и заготовка кормов по Лотошинскому району на утро 17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</si>
</sst>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9.00390625" defaultRowHeight="12.75"/>
  <cols>
    <col min="1" max="1" width="22.625" style="1" customWidth="1"/>
    <col min="2" max="6" width="7.625" style="1" customWidth="1"/>
    <col min="7" max="7" width="6.875" style="1" customWidth="1"/>
    <col min="8" max="10" width="7.625" style="1" customWidth="1"/>
    <col min="11" max="11" width="6.875" style="1" customWidth="1"/>
    <col min="12" max="14" width="7.625" style="1" customWidth="1"/>
    <col min="15" max="15" width="6.875" style="1" customWidth="1"/>
    <col min="16" max="16" width="7.625" style="1" customWidth="1"/>
    <col min="17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7" width="8.375" style="1" customWidth="1"/>
    <col min="38" max="16384" width="9.125" style="1" customWidth="1"/>
  </cols>
  <sheetData>
    <row r="1" spans="1:37" ht="42.75" customHeight="1" thickBo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7"/>
      <c r="AJ1" s="67"/>
      <c r="AK1" s="67"/>
    </row>
    <row r="2" spans="1:37" ht="42.75" customHeight="1" thickBot="1">
      <c r="A2" s="74" t="s">
        <v>1</v>
      </c>
      <c r="B2" s="77" t="s">
        <v>24</v>
      </c>
      <c r="C2" s="78"/>
      <c r="D2" s="79"/>
      <c r="E2" s="68" t="s">
        <v>3</v>
      </c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1"/>
      <c r="AC2" s="83" t="s">
        <v>16</v>
      </c>
      <c r="AD2" s="84"/>
      <c r="AE2" s="84"/>
      <c r="AF2" s="84"/>
      <c r="AG2" s="85"/>
      <c r="AH2" s="65" t="s">
        <v>12</v>
      </c>
      <c r="AI2" s="65" t="s">
        <v>13</v>
      </c>
      <c r="AJ2" s="65" t="s">
        <v>7</v>
      </c>
      <c r="AK2" s="65" t="s">
        <v>25</v>
      </c>
    </row>
    <row r="3" spans="1:37" ht="42.75" customHeight="1" thickBot="1">
      <c r="A3" s="75"/>
      <c r="B3" s="80"/>
      <c r="C3" s="81"/>
      <c r="D3" s="82"/>
      <c r="E3" s="68" t="s">
        <v>2</v>
      </c>
      <c r="F3" s="69"/>
      <c r="G3" s="69"/>
      <c r="H3" s="89"/>
      <c r="I3" s="90" t="s">
        <v>4</v>
      </c>
      <c r="J3" s="91"/>
      <c r="K3" s="92"/>
      <c r="L3" s="93"/>
      <c r="M3" s="90" t="s">
        <v>5</v>
      </c>
      <c r="N3" s="91"/>
      <c r="O3" s="92"/>
      <c r="P3" s="93"/>
      <c r="Q3" s="90" t="s">
        <v>6</v>
      </c>
      <c r="R3" s="91"/>
      <c r="S3" s="92"/>
      <c r="T3" s="93"/>
      <c r="U3" s="90" t="s">
        <v>21</v>
      </c>
      <c r="V3" s="91"/>
      <c r="W3" s="92"/>
      <c r="X3" s="93"/>
      <c r="Y3" s="90" t="s">
        <v>26</v>
      </c>
      <c r="Z3" s="91"/>
      <c r="AA3" s="92"/>
      <c r="AB3" s="93"/>
      <c r="AC3" s="86"/>
      <c r="AD3" s="87"/>
      <c r="AE3" s="87"/>
      <c r="AF3" s="87"/>
      <c r="AG3" s="88"/>
      <c r="AH3" s="72"/>
      <c r="AI3" s="72"/>
      <c r="AJ3" s="72"/>
      <c r="AK3" s="72"/>
    </row>
    <row r="4" spans="1:37" ht="42.75" customHeight="1" thickBot="1">
      <c r="A4" s="76"/>
      <c r="B4" s="2" t="s">
        <v>22</v>
      </c>
      <c r="C4" s="3" t="s">
        <v>8</v>
      </c>
      <c r="D4" s="4" t="s">
        <v>0</v>
      </c>
      <c r="E4" s="2" t="s">
        <v>22</v>
      </c>
      <c r="F4" s="3" t="s">
        <v>8</v>
      </c>
      <c r="G4" s="3" t="s">
        <v>0</v>
      </c>
      <c r="H4" s="5" t="s">
        <v>11</v>
      </c>
      <c r="I4" s="2" t="s">
        <v>22</v>
      </c>
      <c r="J4" s="3" t="s">
        <v>8</v>
      </c>
      <c r="K4" s="3" t="s">
        <v>0</v>
      </c>
      <c r="L4" s="5" t="s">
        <v>11</v>
      </c>
      <c r="M4" s="2" t="s">
        <v>22</v>
      </c>
      <c r="N4" s="3" t="s">
        <v>8</v>
      </c>
      <c r="O4" s="3" t="s">
        <v>0</v>
      </c>
      <c r="P4" s="5" t="s">
        <v>11</v>
      </c>
      <c r="Q4" s="2" t="s">
        <v>22</v>
      </c>
      <c r="R4" s="3" t="s">
        <v>8</v>
      </c>
      <c r="S4" s="3" t="s">
        <v>0</v>
      </c>
      <c r="T4" s="5" t="s">
        <v>11</v>
      </c>
      <c r="U4" s="2" t="s">
        <v>22</v>
      </c>
      <c r="V4" s="3" t="s">
        <v>8</v>
      </c>
      <c r="W4" s="3" t="s">
        <v>0</v>
      </c>
      <c r="X4" s="5" t="s">
        <v>11</v>
      </c>
      <c r="Y4" s="2" t="s">
        <v>22</v>
      </c>
      <c r="Z4" s="3" t="s">
        <v>8</v>
      </c>
      <c r="AA4" s="3" t="s">
        <v>0</v>
      </c>
      <c r="AB4" s="5" t="s">
        <v>11</v>
      </c>
      <c r="AC4" s="46" t="s">
        <v>17</v>
      </c>
      <c r="AD4" s="47" t="s">
        <v>18</v>
      </c>
      <c r="AE4" s="47" t="s">
        <v>0</v>
      </c>
      <c r="AF4" s="48" t="s">
        <v>19</v>
      </c>
      <c r="AG4" s="49" t="s">
        <v>20</v>
      </c>
      <c r="AH4" s="73"/>
      <c r="AI4" s="73"/>
      <c r="AJ4" s="73"/>
      <c r="AK4" s="73"/>
    </row>
    <row r="5" spans="1:37" s="30" customFormat="1" ht="51" customHeight="1">
      <c r="A5" s="26" t="s">
        <v>9</v>
      </c>
      <c r="B5" s="29">
        <v>3087</v>
      </c>
      <c r="C5" s="6">
        <v>120</v>
      </c>
      <c r="D5" s="7">
        <f>C5/B5*100</f>
        <v>3.8872691933916426</v>
      </c>
      <c r="E5" s="8">
        <v>1276</v>
      </c>
      <c r="F5" s="9"/>
      <c r="G5" s="10">
        <f>F5/E5*100</f>
        <v>0</v>
      </c>
      <c r="H5" s="7">
        <f>F5*0.45</f>
        <v>0</v>
      </c>
      <c r="I5" s="8">
        <v>13560</v>
      </c>
      <c r="J5" s="63"/>
      <c r="K5" s="10">
        <f>J5/I5*100</f>
        <v>0</v>
      </c>
      <c r="L5" s="7">
        <f>J5*0.32</f>
        <v>0</v>
      </c>
      <c r="M5" s="8">
        <v>5510</v>
      </c>
      <c r="N5" s="9">
        <v>790</v>
      </c>
      <c r="O5" s="10">
        <f>N5/M5*100</f>
        <v>14.337568058076226</v>
      </c>
      <c r="P5" s="7">
        <f>N5*0.18</f>
        <v>142.2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3.700927574252787</v>
      </c>
      <c r="AI5" s="11">
        <f>H5+L5+P5+T5+X5+AB5</f>
        <v>142.2</v>
      </c>
      <c r="AJ5" s="12">
        <v>1720</v>
      </c>
      <c r="AK5" s="13">
        <f>AI5/AJ5*10</f>
        <v>0.8267441860465117</v>
      </c>
    </row>
    <row r="6" spans="1:37" s="30" customFormat="1" ht="51" customHeight="1">
      <c r="A6" s="27" t="s">
        <v>23</v>
      </c>
      <c r="B6" s="31">
        <v>3323</v>
      </c>
      <c r="C6" s="14">
        <v>291</v>
      </c>
      <c r="D6" s="7">
        <f>C6/B6*100</f>
        <v>8.757147156184171</v>
      </c>
      <c r="E6" s="15">
        <v>1500</v>
      </c>
      <c r="F6" s="16"/>
      <c r="G6" s="10">
        <f>F6/E6*100</f>
        <v>0</v>
      </c>
      <c r="H6" s="7">
        <f>F6*0.45</f>
        <v>0</v>
      </c>
      <c r="I6" s="15">
        <v>14300</v>
      </c>
      <c r="J6" s="16">
        <v>1045</v>
      </c>
      <c r="K6" s="10">
        <f>J6/I6*100</f>
        <v>7.307692307692308</v>
      </c>
      <c r="L6" s="7">
        <f>J6*0.32</f>
        <v>334.40000000000003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4.078207930065564</v>
      </c>
      <c r="AI6" s="11">
        <f>H6+L6+P6+T6+X6+AB6</f>
        <v>334.40000000000003</v>
      </c>
      <c r="AJ6" s="17">
        <v>1935</v>
      </c>
      <c r="AK6" s="13">
        <f>AI6/AJ6*10</f>
        <v>1.728165374677003</v>
      </c>
    </row>
    <row r="7" spans="1:37" s="30" customFormat="1" ht="51" customHeight="1">
      <c r="A7" s="27" t="s">
        <v>14</v>
      </c>
      <c r="B7" s="31">
        <v>2500</v>
      </c>
      <c r="C7" s="14"/>
      <c r="D7" s="7">
        <f>C7/B7*100</f>
        <v>0</v>
      </c>
      <c r="E7" s="15">
        <v>1100</v>
      </c>
      <c r="F7" s="16"/>
      <c r="G7" s="10">
        <f>F7/E7*100</f>
        <v>0</v>
      </c>
      <c r="H7" s="7">
        <f>F7*0.45</f>
        <v>0</v>
      </c>
      <c r="I7" s="15">
        <v>9000</v>
      </c>
      <c r="J7" s="16"/>
      <c r="K7" s="10">
        <f>J7/I7*100</f>
        <v>0</v>
      </c>
      <c r="L7" s="7">
        <f>J7*0.32</f>
        <v>0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/>
      <c r="S7" s="10">
        <f>R7/Q7*100</f>
        <v>0</v>
      </c>
      <c r="T7" s="7">
        <f>R7*0.85</f>
        <v>0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0</v>
      </c>
      <c r="AI7" s="11">
        <f>H7+L7+P7+T7+X7+AB7</f>
        <v>0</v>
      </c>
      <c r="AJ7" s="17">
        <v>1882</v>
      </c>
      <c r="AK7" s="13">
        <f>AI7/AJ7*10</f>
        <v>0</v>
      </c>
    </row>
    <row r="8" spans="1:37" s="30" customFormat="1" ht="51" customHeight="1" thickBot="1">
      <c r="A8" s="28" t="s">
        <v>15</v>
      </c>
      <c r="B8" s="45">
        <v>2500</v>
      </c>
      <c r="C8" s="18">
        <v>235</v>
      </c>
      <c r="D8" s="19">
        <f>C8/B8*100</f>
        <v>9.4</v>
      </c>
      <c r="E8" s="20">
        <v>1000</v>
      </c>
      <c r="F8" s="22"/>
      <c r="G8" s="21">
        <f>F8/E8*100</f>
        <v>0</v>
      </c>
      <c r="H8" s="7">
        <f>F8*0.45</f>
        <v>0</v>
      </c>
      <c r="I8" s="20">
        <v>4000</v>
      </c>
      <c r="J8" s="22"/>
      <c r="K8" s="21">
        <f>J8/I8*100</f>
        <v>0</v>
      </c>
      <c r="L8" s="19">
        <f>J8*0.32</f>
        <v>0</v>
      </c>
      <c r="M8" s="20">
        <v>5400</v>
      </c>
      <c r="N8" s="22">
        <v>2730</v>
      </c>
      <c r="O8" s="21">
        <f>N8/M8*100</f>
        <v>50.55555555555556</v>
      </c>
      <c r="P8" s="7">
        <f>N8*0.18</f>
        <v>491.4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25.161290322580644</v>
      </c>
      <c r="AI8" s="23">
        <f>H8+L8+P8+T8+X8+AB8</f>
        <v>491.4</v>
      </c>
      <c r="AJ8" s="24">
        <v>930</v>
      </c>
      <c r="AK8" s="25">
        <f>AI8/AJ8*10</f>
        <v>5.283870967741935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646</v>
      </c>
      <c r="D9" s="35">
        <f>C9/B9*100</f>
        <v>5.6617002629272575</v>
      </c>
      <c r="E9" s="41">
        <f>SUM(E5:E8)</f>
        <v>4876</v>
      </c>
      <c r="F9" s="34">
        <f>SUM(F5:F8)</f>
        <v>0</v>
      </c>
      <c r="G9" s="36">
        <f>F9/E9*100</f>
        <v>0</v>
      </c>
      <c r="H9" s="36">
        <f>F9*0.45</f>
        <v>0</v>
      </c>
      <c r="I9" s="33">
        <f>SUM(I5:I8)</f>
        <v>40860</v>
      </c>
      <c r="J9" s="34">
        <f>SUM(J5:J8)</f>
        <v>1045</v>
      </c>
      <c r="K9" s="42">
        <f>J9/I9*100</f>
        <v>2.557513460597161</v>
      </c>
      <c r="L9" s="35">
        <f>J9*0.32</f>
        <v>334.40000000000003</v>
      </c>
      <c r="M9" s="40">
        <f>SUM(M5:M8)</f>
        <v>30434</v>
      </c>
      <c r="N9" s="34">
        <f>SUM(N5:N8)</f>
        <v>3520</v>
      </c>
      <c r="O9" s="36">
        <f>N9/M9*100</f>
        <v>11.566011697443649</v>
      </c>
      <c r="P9" s="35">
        <f>N9*0.18</f>
        <v>633.6</v>
      </c>
      <c r="Q9" s="33">
        <f>SUM(Q5:Q8)</f>
        <v>350</v>
      </c>
      <c r="R9" s="44">
        <f>SUM(R7:R8)</f>
        <v>0</v>
      </c>
      <c r="S9" s="36">
        <f>SUM(S7:S8)</f>
        <v>0</v>
      </c>
      <c r="T9" s="35">
        <f>R9*0.85</f>
        <v>0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5.637890576756824</v>
      </c>
      <c r="AI9" s="39">
        <f>H9+L9+P9+T9+X9+AB9</f>
        <v>968</v>
      </c>
      <c r="AJ9" s="43">
        <f>SUM(AJ5:AJ8)</f>
        <v>6467</v>
      </c>
      <c r="AK9" s="64">
        <f>AI9/AJ9*10</f>
        <v>1.49683006030617</v>
      </c>
    </row>
  </sheetData>
  <mergeCells count="15"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2016-06-17T09:14:32Z</dcterms:modified>
  <cp:category/>
  <cp:version/>
  <cp:contentType/>
  <cp:contentStatus/>
</cp:coreProperties>
</file>