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65" windowHeight="11595" activeTab="0"/>
  </bookViews>
  <sheets>
    <sheet name="11.07.16" sheetId="1" r:id="rId1"/>
  </sheets>
  <definedNames/>
  <calcPr fullCalcOnLoad="1"/>
</workbook>
</file>

<file path=xl/sharedStrings.xml><?xml version="1.0" encoding="utf-8"?>
<sst xmlns="http://schemas.openxmlformats.org/spreadsheetml/2006/main" count="24" uniqueCount="21">
  <si>
    <t>Поголовье коров на отчетную дату</t>
  </si>
  <si>
    <t>Итого</t>
  </si>
  <si>
    <t>Валовый надой молока, кг</t>
  </si>
  <si>
    <t>Выпоено телятам молока в физическом весе, кг</t>
  </si>
  <si>
    <t>Реализовано молока в физическом весе, кг</t>
  </si>
  <si>
    <t>Реализовано молока в зачетном весе, кг</t>
  </si>
  <si>
    <t>Наименование сельскохозяйственной организации</t>
  </si>
  <si>
    <t>ООО "РусМолоко" отд."Яровое"</t>
  </si>
  <si>
    <t>Валовый надой молока 2015, кг</t>
  </si>
  <si>
    <t>Реализовано молока в физическом весе 2015 , кг</t>
  </si>
  <si>
    <t xml:space="preserve"> +/- к прошлому году, кг</t>
  </si>
  <si>
    <t xml:space="preserve">Поголовье коров           2015 год </t>
  </si>
  <si>
    <t>Надой     на 1 фуражную корову, кг</t>
  </si>
  <si>
    <t>Надой        на 1 фуражную корову 2015, кг</t>
  </si>
  <si>
    <t>ООО "РусМолоко"              отд. "Вешние  воды"</t>
  </si>
  <si>
    <t>ОАО "Совхоз имени Кирова"</t>
  </si>
  <si>
    <t>ООО "Колхоз Заветы Ильича"</t>
  </si>
  <si>
    <t>Собственная реализация ОАО "С-з им. Кирова"</t>
  </si>
  <si>
    <t>.</t>
  </si>
  <si>
    <t>Жирность молока,   %</t>
  </si>
  <si>
    <t xml:space="preserve">Производство молока в сельскохозяйственных организациях  Лотошинского муниципального района на 11 июля  2016 года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</si>
</sst>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0"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5" fillId="21" borderId="7" applyNumberFormat="0" applyAlignment="0" applyProtection="0"/>
    <xf numFmtId="0" fontId="4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9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164" fontId="2" fillId="24" borderId="10" xfId="0" applyNumberFormat="1" applyFont="1" applyFill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0" fontId="1" fillId="24" borderId="11" xfId="0" applyFont="1" applyFill="1" applyBorder="1" applyAlignment="1">
      <alignment horizontal="center" vertical="center" wrapText="1"/>
    </xf>
    <xf numFmtId="164" fontId="1" fillId="24" borderId="1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64" fontId="2" fillId="0" borderId="12" xfId="0" applyNumberFormat="1" applyFont="1" applyBorder="1" applyAlignment="1">
      <alignment horizontal="center" vertical="center" wrapText="1"/>
    </xf>
    <xf numFmtId="0" fontId="1" fillId="24" borderId="13" xfId="0" applyFont="1" applyFill="1" applyBorder="1" applyAlignment="1">
      <alignment horizontal="left" vertical="center" wrapText="1"/>
    </xf>
    <xf numFmtId="0" fontId="1" fillId="24" borderId="14" xfId="0" applyFont="1" applyFill="1" applyBorder="1" applyAlignment="1">
      <alignment horizontal="center" vertical="center" wrapText="1"/>
    </xf>
    <xf numFmtId="0" fontId="2" fillId="24" borderId="0" xfId="0" applyFont="1" applyFill="1" applyAlignment="1">
      <alignment horizontal="center" vertical="center" wrapText="1"/>
    </xf>
    <xf numFmtId="0" fontId="2" fillId="24" borderId="15" xfId="0" applyFont="1" applyFill="1" applyBorder="1" applyAlignment="1">
      <alignment horizontal="center" vertical="center" wrapText="1"/>
    </xf>
    <xf numFmtId="164" fontId="2" fillId="24" borderId="15" xfId="0" applyNumberFormat="1" applyFont="1" applyFill="1" applyBorder="1" applyAlignment="1">
      <alignment horizontal="center" vertical="center" wrapText="1"/>
    </xf>
    <xf numFmtId="164" fontId="2" fillId="0" borderId="15" xfId="0" applyNumberFormat="1" applyFont="1" applyBorder="1" applyAlignment="1">
      <alignment horizontal="center" vertical="center" wrapText="1"/>
    </xf>
    <xf numFmtId="164" fontId="2" fillId="0" borderId="16" xfId="0" applyNumberFormat="1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24" borderId="17" xfId="0" applyFont="1" applyFill="1" applyBorder="1" applyAlignment="1">
      <alignment horizontal="left" vertical="center" wrapText="1"/>
    </xf>
    <xf numFmtId="0" fontId="2" fillId="24" borderId="18" xfId="0" applyFont="1" applyFill="1" applyBorder="1" applyAlignment="1">
      <alignment horizontal="center" vertical="center" wrapText="1"/>
    </xf>
    <xf numFmtId="164" fontId="2" fillId="24" borderId="18" xfId="0" applyNumberFormat="1" applyFont="1" applyFill="1" applyBorder="1" applyAlignment="1">
      <alignment horizontal="center" vertical="center" wrapText="1"/>
    </xf>
    <xf numFmtId="164" fontId="2" fillId="0" borderId="18" xfId="0" applyNumberFormat="1" applyFont="1" applyBorder="1" applyAlignment="1">
      <alignment horizontal="center" vertical="center" wrapText="1"/>
    </xf>
    <xf numFmtId="164" fontId="2" fillId="0" borderId="19" xfId="0" applyNumberFormat="1" applyFont="1" applyBorder="1" applyAlignment="1">
      <alignment horizontal="center" vertical="center" wrapText="1"/>
    </xf>
    <xf numFmtId="0" fontId="1" fillId="24" borderId="20" xfId="0" applyFont="1" applyFill="1" applyBorder="1" applyAlignment="1">
      <alignment horizontal="left" vertical="center" wrapText="1"/>
    </xf>
    <xf numFmtId="164" fontId="1" fillId="24" borderId="2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4" fontId="1" fillId="0" borderId="21" xfId="0" applyNumberFormat="1" applyFont="1" applyFill="1" applyBorder="1" applyAlignment="1">
      <alignment horizontal="center" vertical="center" wrapText="1"/>
    </xf>
    <xf numFmtId="0" fontId="1" fillId="24" borderId="22" xfId="0" applyFont="1" applyFill="1" applyBorder="1" applyAlignment="1">
      <alignment horizontal="center" vertical="center" wrapText="1"/>
    </xf>
    <xf numFmtId="0" fontId="1" fillId="24" borderId="23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5"/>
  <sheetViews>
    <sheetView tabSelected="1" workbookViewId="0" topLeftCell="A1">
      <selection activeCell="I11" sqref="I11"/>
    </sheetView>
  </sheetViews>
  <sheetFormatPr defaultColWidth="9.140625" defaultRowHeight="15"/>
  <cols>
    <col min="1" max="1" width="22.00390625" style="0" customWidth="1"/>
    <col min="2" max="3" width="10.8515625" style="0" customWidth="1"/>
    <col min="4" max="4" width="10.28125" style="0" customWidth="1"/>
    <col min="5" max="5" width="9.7109375" style="0" customWidth="1"/>
    <col min="6" max="6" width="11.00390625" style="0" customWidth="1"/>
    <col min="7" max="7" width="9.421875" style="0" customWidth="1"/>
    <col min="8" max="8" width="9.8515625" style="0" customWidth="1"/>
    <col min="9" max="9" width="10.421875" style="0" customWidth="1"/>
    <col min="10" max="10" width="9.57421875" style="0" customWidth="1"/>
    <col min="11" max="11" width="11.8515625" style="0" customWidth="1"/>
    <col min="12" max="12" width="12.140625" style="0" customWidth="1"/>
    <col min="13" max="13" width="12.57421875" style="0" customWidth="1"/>
    <col min="14" max="14" width="9.8515625" style="0" customWidth="1"/>
    <col min="15" max="15" width="12.28125" style="0" customWidth="1"/>
    <col min="16" max="16" width="10.421875" style="0" customWidth="1"/>
  </cols>
  <sheetData>
    <row r="1" spans="1:16" ht="84" customHeight="1" thickBot="1">
      <c r="A1" s="25" t="s">
        <v>20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6"/>
    </row>
    <row r="2" spans="1:18" s="7" customFormat="1" ht="76.5" customHeight="1" thickBot="1">
      <c r="A2" s="16" t="s">
        <v>6</v>
      </c>
      <c r="B2" s="17" t="s">
        <v>0</v>
      </c>
      <c r="C2" s="17" t="s">
        <v>11</v>
      </c>
      <c r="D2" s="17" t="s">
        <v>10</v>
      </c>
      <c r="E2" s="17" t="s">
        <v>2</v>
      </c>
      <c r="F2" s="17" t="s">
        <v>8</v>
      </c>
      <c r="G2" s="17" t="s">
        <v>10</v>
      </c>
      <c r="H2" s="17" t="s">
        <v>12</v>
      </c>
      <c r="I2" s="17" t="s">
        <v>13</v>
      </c>
      <c r="J2" s="17" t="s">
        <v>10</v>
      </c>
      <c r="K2" s="17" t="s">
        <v>3</v>
      </c>
      <c r="L2" s="17" t="s">
        <v>4</v>
      </c>
      <c r="M2" s="17" t="s">
        <v>9</v>
      </c>
      <c r="N2" s="17" t="s">
        <v>10</v>
      </c>
      <c r="O2" s="17" t="s">
        <v>5</v>
      </c>
      <c r="P2" s="27" t="s">
        <v>19</v>
      </c>
      <c r="R2" s="1"/>
    </row>
    <row r="3" spans="1:16" s="1" customFormat="1" ht="42" customHeight="1">
      <c r="A3" s="18" t="s">
        <v>7</v>
      </c>
      <c r="B3" s="19">
        <v>900</v>
      </c>
      <c r="C3" s="19">
        <v>1024</v>
      </c>
      <c r="D3" s="19">
        <f aca="true" t="shared" si="0" ref="D3:D8">B3-C3</f>
        <v>-124</v>
      </c>
      <c r="E3" s="19">
        <v>14216</v>
      </c>
      <c r="F3" s="19">
        <v>12865</v>
      </c>
      <c r="G3" s="19">
        <f aca="true" t="shared" si="1" ref="G3:G8">E3-F3</f>
        <v>1351</v>
      </c>
      <c r="H3" s="20">
        <f aca="true" t="shared" si="2" ref="H3:I6">E3/B3</f>
        <v>15.795555555555556</v>
      </c>
      <c r="I3" s="20">
        <f t="shared" si="2"/>
        <v>12.5634765625</v>
      </c>
      <c r="J3" s="20">
        <f aca="true" t="shared" si="3" ref="J3:J8">H3-I3</f>
        <v>3.2320789930555556</v>
      </c>
      <c r="K3" s="19">
        <v>483</v>
      </c>
      <c r="L3" s="19">
        <v>13733</v>
      </c>
      <c r="M3" s="19">
        <v>12484</v>
      </c>
      <c r="N3" s="19">
        <f aca="true" t="shared" si="4" ref="N3:N8">L3-M3</f>
        <v>1249</v>
      </c>
      <c r="O3" s="21">
        <f>L3*P3/3.4</f>
        <v>16560.382352941175</v>
      </c>
      <c r="P3" s="22">
        <v>4.1</v>
      </c>
    </row>
    <row r="4" spans="1:16" s="1" customFormat="1" ht="42" customHeight="1">
      <c r="A4" s="9" t="s">
        <v>14</v>
      </c>
      <c r="B4" s="2">
        <v>1100</v>
      </c>
      <c r="C4" s="2">
        <v>1213</v>
      </c>
      <c r="D4" s="2">
        <f t="shared" si="0"/>
        <v>-113</v>
      </c>
      <c r="E4" s="2">
        <v>22151</v>
      </c>
      <c r="F4" s="2">
        <v>21771</v>
      </c>
      <c r="G4" s="2">
        <f t="shared" si="1"/>
        <v>380</v>
      </c>
      <c r="H4" s="3">
        <f t="shared" si="2"/>
        <v>20.137272727272727</v>
      </c>
      <c r="I4" s="3">
        <f t="shared" si="2"/>
        <v>17.948062654575434</v>
      </c>
      <c r="J4" s="3">
        <f t="shared" si="3"/>
        <v>2.1892100726972927</v>
      </c>
      <c r="K4" s="2">
        <v>1646</v>
      </c>
      <c r="L4" s="2">
        <v>20505</v>
      </c>
      <c r="M4" s="2">
        <v>20325</v>
      </c>
      <c r="N4" s="2">
        <f t="shared" si="4"/>
        <v>180</v>
      </c>
      <c r="O4" s="4">
        <f>L4*P4/3.4</f>
        <v>22917.352941176472</v>
      </c>
      <c r="P4" s="8">
        <v>3.8</v>
      </c>
    </row>
    <row r="5" spans="1:16" s="1" customFormat="1" ht="42" customHeight="1">
      <c r="A5" s="9" t="s">
        <v>15</v>
      </c>
      <c r="B5" s="2">
        <v>778</v>
      </c>
      <c r="C5" s="2">
        <v>900</v>
      </c>
      <c r="D5" s="2">
        <f t="shared" si="0"/>
        <v>-122</v>
      </c>
      <c r="E5" s="2">
        <v>12069</v>
      </c>
      <c r="F5" s="2">
        <v>12432</v>
      </c>
      <c r="G5" s="2">
        <f t="shared" si="1"/>
        <v>-363</v>
      </c>
      <c r="H5" s="3">
        <f t="shared" si="2"/>
        <v>15.512853470437017</v>
      </c>
      <c r="I5" s="3">
        <f t="shared" si="2"/>
        <v>13.813333333333333</v>
      </c>
      <c r="J5" s="3">
        <f t="shared" si="3"/>
        <v>1.6995201371036845</v>
      </c>
      <c r="K5" s="2">
        <v>2111</v>
      </c>
      <c r="L5" s="2">
        <v>9958</v>
      </c>
      <c r="M5" s="2">
        <v>9556</v>
      </c>
      <c r="N5" s="2">
        <f t="shared" si="4"/>
        <v>402</v>
      </c>
      <c r="O5" s="4">
        <f>L5*P5/3.4</f>
        <v>11773.870588235293</v>
      </c>
      <c r="P5" s="8">
        <v>4.02</v>
      </c>
    </row>
    <row r="6" spans="1:16" s="1" customFormat="1" ht="42" customHeight="1">
      <c r="A6" s="9" t="s">
        <v>16</v>
      </c>
      <c r="B6" s="2">
        <v>560</v>
      </c>
      <c r="C6" s="2">
        <v>560</v>
      </c>
      <c r="D6" s="2">
        <f t="shared" si="0"/>
        <v>0</v>
      </c>
      <c r="E6" s="2">
        <v>9338</v>
      </c>
      <c r="F6" s="2">
        <v>9501</v>
      </c>
      <c r="G6" s="2">
        <f t="shared" si="1"/>
        <v>-163</v>
      </c>
      <c r="H6" s="3">
        <f t="shared" si="2"/>
        <v>16.675</v>
      </c>
      <c r="I6" s="3">
        <f t="shared" si="2"/>
        <v>16.96607142857143</v>
      </c>
      <c r="J6" s="3">
        <f t="shared" si="3"/>
        <v>-0.29107142857142776</v>
      </c>
      <c r="K6" s="2">
        <v>366</v>
      </c>
      <c r="L6" s="2">
        <v>8972</v>
      </c>
      <c r="M6" s="2">
        <v>8991</v>
      </c>
      <c r="N6" s="2">
        <f t="shared" si="4"/>
        <v>-19</v>
      </c>
      <c r="O6" s="4">
        <f>L6*P6/3.4</f>
        <v>10027.529411764706</v>
      </c>
      <c r="P6" s="8">
        <v>3.8</v>
      </c>
    </row>
    <row r="7" spans="1:16" s="1" customFormat="1" ht="42" customHeight="1" thickBot="1">
      <c r="A7" s="23" t="s">
        <v>17</v>
      </c>
      <c r="B7" s="12"/>
      <c r="C7" s="12"/>
      <c r="D7" s="12"/>
      <c r="E7" s="12"/>
      <c r="F7" s="12"/>
      <c r="G7" s="12"/>
      <c r="H7" s="13"/>
      <c r="I7" s="12"/>
      <c r="J7" s="13"/>
      <c r="K7" s="12"/>
      <c r="L7" s="12"/>
      <c r="M7" s="12"/>
      <c r="N7" s="12">
        <f t="shared" si="4"/>
        <v>0</v>
      </c>
      <c r="O7" s="14"/>
      <c r="P7" s="15"/>
    </row>
    <row r="8" spans="1:16" s="11" customFormat="1" ht="42" customHeight="1" thickBot="1">
      <c r="A8" s="10" t="s">
        <v>1</v>
      </c>
      <c r="B8" s="5">
        <f>SUM(B3:B7)</f>
        <v>3338</v>
      </c>
      <c r="C8" s="5">
        <f>SUM(C3:C6)</f>
        <v>3697</v>
      </c>
      <c r="D8" s="5">
        <f t="shared" si="0"/>
        <v>-359</v>
      </c>
      <c r="E8" s="28">
        <f>SUM(E3:E7)</f>
        <v>57774</v>
      </c>
      <c r="F8" s="5">
        <f>SUM(F3:F7)</f>
        <v>56569</v>
      </c>
      <c r="G8" s="29">
        <f t="shared" si="1"/>
        <v>1205</v>
      </c>
      <c r="H8" s="6">
        <f>E8/B8</f>
        <v>17.307968843618934</v>
      </c>
      <c r="I8" s="6">
        <f>F8/C8</f>
        <v>15.30132539897214</v>
      </c>
      <c r="J8" s="6">
        <f t="shared" si="3"/>
        <v>2.0066434446467944</v>
      </c>
      <c r="K8" s="5">
        <f>SUM(K3:K7)</f>
        <v>4606</v>
      </c>
      <c r="L8" s="5">
        <f>SUM(L3:L7)</f>
        <v>53168</v>
      </c>
      <c r="M8" s="5">
        <f>SUM(M3:M7)</f>
        <v>51356</v>
      </c>
      <c r="N8" s="5">
        <f t="shared" si="4"/>
        <v>1812</v>
      </c>
      <c r="O8" s="6">
        <f>SUM(O3:O7)</f>
        <v>61279.13529411765</v>
      </c>
      <c r="P8" s="24">
        <f>O8*3.4/L8</f>
        <v>3.9186928227505264</v>
      </c>
    </row>
    <row r="15" ht="15">
      <c r="E15" t="s">
        <v>18</v>
      </c>
    </row>
  </sheetData>
  <mergeCells count="1">
    <mergeCell ref="A1:P1"/>
  </mergeCells>
  <printOptions/>
  <pageMargins left="0" right="0" top="1.968503937007874" bottom="0" header="0.31496062992125984" footer="0.31496062992125984"/>
  <pageSetup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Петрова А.А.</dc:creator>
  <cp:keywords/>
  <dc:description/>
  <cp:lastModifiedBy>sox-4</cp:lastModifiedBy>
  <cp:lastPrinted>2016-01-29T08:07:21Z</cp:lastPrinted>
  <dcterms:created xsi:type="dcterms:W3CDTF">2014-09-03T05:37:13Z</dcterms:created>
  <dcterms:modified xsi:type="dcterms:W3CDTF">2016-07-12T07:10:29Z</dcterms:modified>
  <cp:category/>
  <cp:version/>
  <cp:contentType/>
  <cp:contentStatus/>
</cp:coreProperties>
</file>