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8.07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<sst xmlns="http://schemas.openxmlformats.org/spreadsheetml/2006/main" count="23" uniqueCount="20">
  <si>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</si>
  <si>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</si>
  <si>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</si>
  <si>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</si>
  <si>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</si>
  <si>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</si>
  <si>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</si>
  <si>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</si>
  <si>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</si>
  <si>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</si>
  <si>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</si>
  <si>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</si>
  <si>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</si>
  <si>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</si>
  <si>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</si>
  <si>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</si>
  <si>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</si>
  <si>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</si>
  <si>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</si>
  <si>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 xml:space="preserve">Производство молока в сельскохозяйственных организациях  Лотошинского муниципального района на 18 июля 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</si>
</sst>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F12" sqref="F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8" s="7" customFormat="1" ht="75.75" customHeight="1" thickBot="1">
      <c r="A2" s="16" t="s">
        <v>6</v>
      </c>
      <c r="B2" s="17" t="s">
        <v>0</v>
      </c>
      <c r="C2" s="17" t="s">
        <v>11</v>
      </c>
      <c r="D2" s="17" t="s">
        <v>10</v>
      </c>
      <c r="E2" s="17" t="s">
        <v>2</v>
      </c>
      <c r="F2" s="17" t="s">
        <v>8</v>
      </c>
      <c r="G2" s="17" t="s">
        <v>10</v>
      </c>
      <c r="H2" s="17" t="s">
        <v>12</v>
      </c>
      <c r="I2" s="17" t="s">
        <v>13</v>
      </c>
      <c r="J2" s="17" t="s">
        <v>10</v>
      </c>
      <c r="K2" s="17" t="s">
        <v>3</v>
      </c>
      <c r="L2" s="17" t="s">
        <v>4</v>
      </c>
      <c r="M2" s="17" t="s">
        <v>9</v>
      </c>
      <c r="N2" s="17" t="s">
        <v>10</v>
      </c>
      <c r="O2" s="17" t="s">
        <v>5</v>
      </c>
      <c r="P2" s="22" t="s">
        <v>18</v>
      </c>
      <c r="R2" s="1"/>
    </row>
    <row r="3" spans="1:16" s="1" customFormat="1" ht="42" customHeight="1">
      <c r="A3" s="23" t="s">
        <v>7</v>
      </c>
      <c r="B3" s="24">
        <v>900</v>
      </c>
      <c r="C3" s="24">
        <v>1024</v>
      </c>
      <c r="D3" s="24">
        <f>B3-C3</f>
        <v>-124</v>
      </c>
      <c r="E3" s="24">
        <v>14704</v>
      </c>
      <c r="F3" s="2">
        <v>13379</v>
      </c>
      <c r="G3" s="24">
        <f>E3-F3</f>
        <v>1325</v>
      </c>
      <c r="H3" s="25">
        <f aca="true" t="shared" si="0" ref="H3:I6">E3/B3</f>
        <v>16.337777777777777</v>
      </c>
      <c r="I3" s="3">
        <f t="shared" si="0"/>
        <v>13.0654296875</v>
      </c>
      <c r="J3" s="25">
        <f>H3-I3</f>
        <v>3.2723480902777773</v>
      </c>
      <c r="K3" s="24">
        <v>542</v>
      </c>
      <c r="L3" s="24">
        <v>14162</v>
      </c>
      <c r="M3" s="2">
        <v>12925</v>
      </c>
      <c r="N3" s="24">
        <f aca="true" t="shared" si="1" ref="N3:N8">L3-M3</f>
        <v>1237</v>
      </c>
      <c r="O3" s="26">
        <f>L3*P3/3.4</f>
        <v>17077.70588235294</v>
      </c>
      <c r="P3" s="27">
        <v>4.1</v>
      </c>
    </row>
    <row r="4" spans="1:16" s="1" customFormat="1" ht="42" customHeight="1">
      <c r="A4" s="9" t="s">
        <v>14</v>
      </c>
      <c r="B4" s="2">
        <v>1100</v>
      </c>
      <c r="C4" s="2">
        <v>1213</v>
      </c>
      <c r="D4" s="2">
        <f>B4-C4</f>
        <v>-113</v>
      </c>
      <c r="E4" s="2">
        <v>21992</v>
      </c>
      <c r="F4" s="2">
        <v>21514</v>
      </c>
      <c r="G4" s="2">
        <f>E4-F4</f>
        <v>478</v>
      </c>
      <c r="H4" s="3">
        <f t="shared" si="0"/>
        <v>19.992727272727272</v>
      </c>
      <c r="I4" s="3">
        <f t="shared" si="0"/>
        <v>17.73619126133553</v>
      </c>
      <c r="J4" s="3">
        <f>H4-I4</f>
        <v>2.2565360113917414</v>
      </c>
      <c r="K4" s="2">
        <v>1452</v>
      </c>
      <c r="L4" s="2">
        <v>20540</v>
      </c>
      <c r="M4" s="2">
        <v>20260</v>
      </c>
      <c r="N4" s="2">
        <f t="shared" si="1"/>
        <v>280</v>
      </c>
      <c r="O4" s="4">
        <f>L4*P4/3.4</f>
        <v>22956.470588235294</v>
      </c>
      <c r="P4" s="8">
        <v>3.8</v>
      </c>
    </row>
    <row r="5" spans="1:16" s="1" customFormat="1" ht="42" customHeight="1">
      <c r="A5" s="9" t="s">
        <v>15</v>
      </c>
      <c r="B5" s="2">
        <v>778</v>
      </c>
      <c r="C5" s="2">
        <v>900</v>
      </c>
      <c r="D5" s="2">
        <f>B5-C5</f>
        <v>-122</v>
      </c>
      <c r="E5" s="2">
        <v>12099</v>
      </c>
      <c r="F5" s="2">
        <v>12400</v>
      </c>
      <c r="G5" s="2">
        <f>E5-F5</f>
        <v>-301</v>
      </c>
      <c r="H5" s="3">
        <f t="shared" si="0"/>
        <v>15.551413881748072</v>
      </c>
      <c r="I5" s="3">
        <f t="shared" si="0"/>
        <v>13.777777777777779</v>
      </c>
      <c r="J5" s="3">
        <f>H5-I5</f>
        <v>1.7736361039702935</v>
      </c>
      <c r="K5" s="2">
        <v>1452</v>
      </c>
      <c r="L5" s="2">
        <v>20540</v>
      </c>
      <c r="M5" s="2">
        <v>9508</v>
      </c>
      <c r="N5" s="2">
        <f t="shared" si="1"/>
        <v>11032</v>
      </c>
      <c r="O5" s="4">
        <f>L5*P5/3.4</f>
        <v>23741.823529411766</v>
      </c>
      <c r="P5" s="8">
        <v>3.93</v>
      </c>
    </row>
    <row r="6" spans="1:16" s="1" customFormat="1" ht="42" customHeight="1">
      <c r="A6" s="9" t="s">
        <v>16</v>
      </c>
      <c r="B6" s="2">
        <v>560</v>
      </c>
      <c r="C6" s="2">
        <v>560</v>
      </c>
      <c r="D6" s="2">
        <f>B6-C6</f>
        <v>0</v>
      </c>
      <c r="E6" s="2">
        <v>8919</v>
      </c>
      <c r="F6" s="2">
        <v>8892</v>
      </c>
      <c r="G6" s="2">
        <f>E6-F6</f>
        <v>27</v>
      </c>
      <c r="H6" s="3">
        <f t="shared" si="0"/>
        <v>15.926785714285714</v>
      </c>
      <c r="I6" s="3">
        <f t="shared" si="0"/>
        <v>15.878571428571428</v>
      </c>
      <c r="J6" s="3">
        <f>H6-I6</f>
        <v>0.048214285714285765</v>
      </c>
      <c r="K6" s="2">
        <v>294</v>
      </c>
      <c r="L6" s="2">
        <v>8610</v>
      </c>
      <c r="M6" s="2">
        <v>8432</v>
      </c>
      <c r="N6" s="2">
        <f t="shared" si="1"/>
        <v>178</v>
      </c>
      <c r="O6" s="4">
        <f>L6*P6/3.4</f>
        <v>9622.94117647059</v>
      </c>
      <c r="P6" s="8">
        <v>3.8</v>
      </c>
    </row>
    <row r="7" spans="1:16" s="1" customFormat="1" ht="42" customHeight="1" thickBot="1">
      <c r="A7" s="18" t="s">
        <v>17</v>
      </c>
      <c r="B7" s="12"/>
      <c r="C7" s="12"/>
      <c r="D7" s="12"/>
      <c r="E7" s="12"/>
      <c r="F7" s="12"/>
      <c r="G7" s="12"/>
      <c r="H7" s="13"/>
      <c r="I7" s="12"/>
      <c r="J7" s="13"/>
      <c r="K7" s="12"/>
      <c r="L7" s="12"/>
      <c r="M7" s="12">
        <v>1258</v>
      </c>
      <c r="N7" s="12">
        <f t="shared" si="1"/>
        <v>-1258</v>
      </c>
      <c r="O7" s="14">
        <f>L7</f>
        <v>0</v>
      </c>
      <c r="P7" s="15"/>
    </row>
    <row r="8" spans="1:16" s="11" customFormat="1" ht="42" customHeight="1" thickBot="1">
      <c r="A8" s="10" t="s">
        <v>1</v>
      </c>
      <c r="B8" s="5">
        <f>SUM(B3:B7)</f>
        <v>3338</v>
      </c>
      <c r="C8" s="5">
        <f>SUM(C3:C6)</f>
        <v>3697</v>
      </c>
      <c r="D8" s="5">
        <f>B8-C8</f>
        <v>-359</v>
      </c>
      <c r="E8" s="5">
        <f>SUM(E3:E7)</f>
        <v>57714</v>
      </c>
      <c r="F8" s="5">
        <f>SUM(F3:F7)</f>
        <v>56185</v>
      </c>
      <c r="G8" s="5">
        <f>E8-F8</f>
        <v>1529</v>
      </c>
      <c r="H8" s="6">
        <f>E8/B8</f>
        <v>17.289994008388256</v>
      </c>
      <c r="I8" s="6">
        <f>F8/C8</f>
        <v>15.197457397890181</v>
      </c>
      <c r="J8" s="6">
        <f>H8-I8</f>
        <v>2.0925366104980743</v>
      </c>
      <c r="K8" s="5">
        <f>SUM(K3:K7)</f>
        <v>3740</v>
      </c>
      <c r="L8" s="5">
        <f>SUM(L3:L7)</f>
        <v>63852</v>
      </c>
      <c r="M8" s="5">
        <f>SUM(M3:M7)</f>
        <v>52383</v>
      </c>
      <c r="N8" s="5">
        <f t="shared" si="1"/>
        <v>11469</v>
      </c>
      <c r="O8" s="6">
        <f>SUM(O3:O7)</f>
        <v>73398.94117647059</v>
      </c>
      <c r="P8" s="19">
        <f>O8*3.4/L8</f>
        <v>3.908356825158178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2016-07-19T06:24:13Z</dcterms:modified>
  <cp:category/>
  <cp:version/>
  <cp:contentType/>
  <cp:contentStatus/>
</cp:coreProperties>
</file>