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24.05.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<sst xmlns="http://schemas.openxmlformats.org/spreadsheetml/2006/main" count="23" uniqueCount="20">
  <si>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Производство молока в сельскохозяйственных организациях  Лотошинского муниципального района на 24 мая 2017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</si>
  <si>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</si>
  <si>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</si>
  <si>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2016 год </t>
  </si>
  <si>
    <t xml:space="preserve"> +/- к прошлому году, кг</t>
  </si>
  <si>
    <t>Валовый надой молока, кг</t>
  </si>
  <si>
    <t>Валовый надой молока 2016, кг</t>
  </si>
  <si>
    <t>Надой на 1 фуражную корову, кг</t>
  </si>
  <si>
    <t>Надой        на 1 фуражную корову 2016,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</si>
  <si>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</si>
  <si>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</si>
  <si>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2016 , кг</t>
  </si>
  <si>
    <t>Реализовано молока в зачетном весе, кг</t>
  </si>
  <si>
    <t>Жирность молока,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</si>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</sst>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164" fontId="20" fillId="33" borderId="20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164" fontId="20" fillId="0" borderId="21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64" fontId="19" fillId="33" borderId="11" xfId="0" applyNumberFormat="1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zoomScalePageLayoutView="0" workbookViewId="0" topLeftCell="A1">
      <selection activeCell="E24" sqref="E24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</row>
    <row r="3" spans="1:16" ht="42" customHeight="1">
      <c r="A3" s="6" t="s">
        <v>14</v>
      </c>
      <c r="B3" s="7">
        <v>910</v>
      </c>
      <c r="C3" s="7">
        <v>900</v>
      </c>
      <c r="D3" s="7">
        <f>B3-C3</f>
        <v>10</v>
      </c>
      <c r="E3" s="7">
        <v>17409</v>
      </c>
      <c r="F3" s="8">
        <v>14553</v>
      </c>
      <c r="G3" s="7">
        <f>E3-F3</f>
        <v>2856</v>
      </c>
      <c r="H3" s="9">
        <f aca="true" t="shared" si="0" ref="H3:I6">E3/B3</f>
        <v>19.130769230769232</v>
      </c>
      <c r="I3" s="10">
        <f t="shared" si="0"/>
        <v>16.17</v>
      </c>
      <c r="J3" s="9">
        <f>H3-I3</f>
        <v>2.9607692307692304</v>
      </c>
      <c r="K3" s="7">
        <v>612</v>
      </c>
      <c r="L3" s="7">
        <v>16797</v>
      </c>
      <c r="M3" s="8">
        <v>13892</v>
      </c>
      <c r="N3" s="7">
        <f aca="true" t="shared" si="1" ref="N3:N8">L3-M3</f>
        <v>2905</v>
      </c>
      <c r="O3" s="11">
        <f>L3*P3/3.4</f>
        <v>20255.20588235294</v>
      </c>
      <c r="P3" s="12">
        <v>4.1</v>
      </c>
    </row>
    <row r="4" spans="1:16" ht="42" customHeight="1">
      <c r="A4" s="13" t="s">
        <v>15</v>
      </c>
      <c r="B4" s="8">
        <v>1150</v>
      </c>
      <c r="C4" s="8">
        <v>1100</v>
      </c>
      <c r="D4" s="8">
        <f>B4-C4</f>
        <v>50</v>
      </c>
      <c r="E4" s="8">
        <v>18482</v>
      </c>
      <c r="F4" s="8">
        <v>24439</v>
      </c>
      <c r="G4" s="8">
        <f>E4-F4</f>
        <v>-5957</v>
      </c>
      <c r="H4" s="10">
        <f t="shared" si="0"/>
        <v>16.071304347826086</v>
      </c>
      <c r="I4" s="10">
        <f t="shared" si="0"/>
        <v>22.21727272727273</v>
      </c>
      <c r="J4" s="10">
        <f>H4-I4</f>
        <v>-6.145968379446643</v>
      </c>
      <c r="K4" s="8">
        <v>778</v>
      </c>
      <c r="L4" s="8">
        <v>17704</v>
      </c>
      <c r="M4" s="8">
        <v>23100</v>
      </c>
      <c r="N4" s="8">
        <f t="shared" si="1"/>
        <v>-5396</v>
      </c>
      <c r="O4" s="14">
        <f>L4*P4/3.4</f>
        <v>20828.235294117647</v>
      </c>
      <c r="P4" s="15">
        <v>4</v>
      </c>
    </row>
    <row r="5" spans="1:16" ht="42" customHeight="1">
      <c r="A5" s="13" t="s">
        <v>16</v>
      </c>
      <c r="B5" s="8">
        <v>621</v>
      </c>
      <c r="C5" s="8">
        <v>870</v>
      </c>
      <c r="D5" s="8">
        <f>B5-C5</f>
        <v>-249</v>
      </c>
      <c r="E5" s="8">
        <v>13399</v>
      </c>
      <c r="F5" s="8">
        <v>13412</v>
      </c>
      <c r="G5" s="8">
        <f>E5-F5</f>
        <v>-13</v>
      </c>
      <c r="H5" s="10">
        <f t="shared" si="0"/>
        <v>21.576489533011273</v>
      </c>
      <c r="I5" s="10">
        <f t="shared" si="0"/>
        <v>15.416091954022988</v>
      </c>
      <c r="J5" s="10">
        <f>H5-I5</f>
        <v>6.1603975789882846</v>
      </c>
      <c r="K5" s="8">
        <v>882</v>
      </c>
      <c r="L5" s="8">
        <v>11467</v>
      </c>
      <c r="M5" s="8">
        <v>10458</v>
      </c>
      <c r="N5" s="8">
        <f t="shared" si="1"/>
        <v>1009</v>
      </c>
      <c r="O5" s="14">
        <f>L5*P5/3.4</f>
        <v>14434.929411764708</v>
      </c>
      <c r="P5" s="15">
        <v>4.28</v>
      </c>
    </row>
    <row r="6" spans="1:16" ht="42" customHeight="1">
      <c r="A6" s="13" t="s">
        <v>17</v>
      </c>
      <c r="B6" s="8">
        <v>560</v>
      </c>
      <c r="C6" s="8">
        <v>560</v>
      </c>
      <c r="D6" s="8">
        <f>B6-C6</f>
        <v>0</v>
      </c>
      <c r="E6" s="8">
        <v>8917</v>
      </c>
      <c r="F6" s="8">
        <v>9741</v>
      </c>
      <c r="G6" s="8">
        <f>E6-F6</f>
        <v>-824</v>
      </c>
      <c r="H6" s="10">
        <f t="shared" si="0"/>
        <v>15.923214285714286</v>
      </c>
      <c r="I6" s="10">
        <f t="shared" si="0"/>
        <v>17.394642857142856</v>
      </c>
      <c r="J6" s="10">
        <f>H6-I6</f>
        <v>-1.4714285714285698</v>
      </c>
      <c r="K6" s="8">
        <v>414</v>
      </c>
      <c r="L6" s="8">
        <v>8503</v>
      </c>
      <c r="M6" s="8">
        <v>9447</v>
      </c>
      <c r="N6" s="8">
        <f t="shared" si="1"/>
        <v>-944</v>
      </c>
      <c r="O6" s="14">
        <f>L6*P6/3.4</f>
        <v>9753.441176470587</v>
      </c>
      <c r="P6" s="15">
        <v>3.9</v>
      </c>
    </row>
    <row r="7" spans="1:16" ht="42" customHeight="1" thickBot="1">
      <c r="A7" s="16" t="s">
        <v>18</v>
      </c>
      <c r="B7" s="17"/>
      <c r="C7" s="17"/>
      <c r="D7" s="17"/>
      <c r="E7" s="17"/>
      <c r="F7" s="17"/>
      <c r="G7" s="17"/>
      <c r="H7" s="18"/>
      <c r="I7" s="18"/>
      <c r="J7" s="18"/>
      <c r="K7" s="17"/>
      <c r="L7" s="17">
        <v>1050</v>
      </c>
      <c r="M7" s="8">
        <v>766</v>
      </c>
      <c r="N7" s="17">
        <f t="shared" si="1"/>
        <v>284</v>
      </c>
      <c r="O7" s="19">
        <f>L7</f>
        <v>1050</v>
      </c>
      <c r="P7" s="20"/>
    </row>
    <row r="8" spans="1:16" ht="42" customHeight="1" thickBot="1">
      <c r="A8" s="21" t="s">
        <v>19</v>
      </c>
      <c r="B8" s="22">
        <f>SUM(B3:B7)</f>
        <v>3241</v>
      </c>
      <c r="C8" s="22">
        <f>SUM(C3:C6)</f>
        <v>3430</v>
      </c>
      <c r="D8" s="22">
        <f>B8-C8</f>
        <v>-189</v>
      </c>
      <c r="E8" s="22">
        <f>SUM(E3:E7)</f>
        <v>58207</v>
      </c>
      <c r="F8" s="22">
        <f>SUM(F3:F6)</f>
        <v>62145</v>
      </c>
      <c r="G8" s="22">
        <f>E8-F8</f>
        <v>-3938</v>
      </c>
      <c r="H8" s="23">
        <f>E8/B8</f>
        <v>17.959580376427027</v>
      </c>
      <c r="I8" s="23">
        <f>F8/C8</f>
        <v>18.11807580174927</v>
      </c>
      <c r="J8" s="23">
        <f>H8-I8</f>
        <v>-0.15849542532224348</v>
      </c>
      <c r="K8" s="22">
        <f>SUM(K3:K7)</f>
        <v>2686</v>
      </c>
      <c r="L8" s="22">
        <f>SUM(L3:L7)</f>
        <v>55521</v>
      </c>
      <c r="M8" s="22">
        <f>SUM(M3:M7)</f>
        <v>57663</v>
      </c>
      <c r="N8" s="22">
        <f t="shared" si="1"/>
        <v>-2142</v>
      </c>
      <c r="O8" s="23">
        <f>SUM(O3:O7)</f>
        <v>66321.81176470588</v>
      </c>
      <c r="P8" s="24">
        <f>O8*3.4/L8</f>
        <v>4.061421083914195</v>
      </c>
    </row>
  </sheetData>
  <sheetProtection/>
  <mergeCells count="1">
    <mergeCell ref="A1:P1"/>
  </mergeCells>
  <printOptions/>
  <pageMargins left="0.75" right="0.75" top="1" bottom="1" header="0.5" footer="0.5"/>
  <pageSetup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2017-05-25T08:52:55Z</dcterms:created>
  <dcterms:modified xsi:type="dcterms:W3CDTF">2017-05-25T08:55:17Z</dcterms:modified>
  <cp:category/>
  <cp:version/>
  <cp:contentType/>
  <cp:contentStatus/>
</cp:coreProperties>
</file>