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480" yWindow="15" windowWidth="11355" windowHeight="8445"/>
  </bookViews>
  <sheets>
    <sheet name="01.03.18" sheetId="28" r:id="rId1"/>
  </sheets>
  <calcPr calcId="162913" refMode="R1C1" concurrentCalc="0"/>
</workbook>
</file>

<file path=xl/calcChain.xml><?xml version="1.0" encoding="utf-8"?>
<calcChain xmlns="http://schemas.openxmlformats.org/spreadsheetml/2006/main">
  <c r="R9" i="28" l="1"/>
  <c r="S9" i="28"/>
  <c r="T9" i="28"/>
  <c r="O9" i="28"/>
  <c r="P9" i="28"/>
  <c r="Q9" i="28"/>
  <c r="I9" i="28"/>
  <c r="E9" i="28"/>
  <c r="L9" i="28"/>
  <c r="J9" i="28"/>
  <c r="F9" i="28"/>
  <c r="M9" i="28"/>
  <c r="N9" i="28"/>
  <c r="K9" i="28"/>
  <c r="H5" i="28"/>
  <c r="H6" i="28"/>
  <c r="H7" i="28"/>
  <c r="H8" i="28"/>
  <c r="H9" i="28"/>
  <c r="G9" i="28"/>
  <c r="B9" i="28"/>
  <c r="C9" i="28"/>
  <c r="D9" i="28"/>
  <c r="T8" i="28"/>
  <c r="Q8" i="28"/>
  <c r="L8" i="28"/>
  <c r="M8" i="28"/>
  <c r="N8" i="28"/>
  <c r="K8" i="28"/>
  <c r="G8" i="28"/>
  <c r="D8" i="28"/>
  <c r="T7" i="28"/>
  <c r="Q7" i="28"/>
  <c r="L7" i="28"/>
  <c r="M7" i="28"/>
  <c r="N7" i="28"/>
  <c r="K7" i="28"/>
  <c r="G7" i="28"/>
  <c r="D7" i="28"/>
  <c r="T6" i="28"/>
  <c r="Q6" i="28"/>
  <c r="L6" i="28"/>
  <c r="M6" i="28"/>
  <c r="N6" i="28"/>
  <c r="K6" i="28"/>
  <c r="G6" i="28"/>
  <c r="D6" i="28"/>
  <c r="T5" i="28"/>
  <c r="Q5" i="28"/>
  <c r="L5" i="28"/>
  <c r="M5" i="28"/>
  <c r="N5" i="28"/>
  <c r="K5" i="28"/>
  <c r="G5" i="28"/>
  <c r="D5" i="28"/>
</calcChain>
</file>

<file path=xl/sharedStrings.xml><?xml version="1.0" encoding="utf-8"?>
<sst xmlns="http://schemas.openxmlformats.org/spreadsheetml/2006/main" count="23" uniqueCount="18">
  <si>
    <t>Наименование хозяйства</t>
  </si>
  <si>
    <t>ООО «РусМолоко» отд. «Яровое»</t>
  </si>
  <si>
    <t>ВСЕГО:</t>
  </si>
  <si>
    <t>всего</t>
  </si>
  <si>
    <t>Удой на 1 корову, килограмм</t>
  </si>
  <si>
    <t>Поголовье КРС, голов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</si>
  <si>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</si>
  <si>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</si>
  <si>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</si>
  <si>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</si>
  <si>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Валовый надой,                   тонн</t>
  </si>
  <si>
    <t>Сдача молока (зачет), тонн</t>
  </si>
  <si>
    <t>Сдача мяса,                           тонн</t>
  </si>
  <si>
    <t>Средне
суточный привес с начала года,           грамм</t>
  </si>
  <si>
    <t>в т.ч. коров                                             (среднее поголовье с начала года)</t>
  </si>
  <si>
    <t xml:space="preserve"> + / -</t>
  </si>
  <si>
    <t xml:space="preserve"> + / -                   к 01.01.18</t>
  </si>
  <si>
    <t>Итоги по животноводству на 1.03.2018 г. (с нарастающим итогом) по Лотошинскому муниципальному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</si>
</sst>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10" x14ac:knownFonts="1"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" fontId="7" fillId="2" borderId="2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Normal="100" zoomScaleSheetLayoutView="100" workbookViewId="0">
      <selection activeCell="K19" sqref="K19"/>
    </sheetView>
  </sheetViews>
  <sheetFormatPr defaultRowHeight="12.75" x14ac:dyDescent="0.2"/>
  <cols>
    <col min="1" max="1" width="23.140625" style="1" customWidth="1"/>
    <col min="2" max="3" width="9.42578125" style="1" customWidth="1"/>
    <col min="4" max="4" width="8.140625" style="1" customWidth="1"/>
    <col min="5" max="6" width="9.42578125" style="1" customWidth="1"/>
    <col min="7" max="7" width="8.140625" style="1" customWidth="1"/>
    <col min="8" max="8" width="11.5703125" style="1" customWidth="1"/>
    <col min="9" max="10" width="9.42578125" style="1" customWidth="1"/>
    <col min="11" max="11" width="8.140625" style="1" customWidth="1"/>
    <col min="12" max="13" width="9.42578125" style="1" customWidth="1"/>
    <col min="14" max="14" width="8.140625" style="1" customWidth="1"/>
    <col min="15" max="16" width="9.42578125" style="1" customWidth="1"/>
    <col min="17" max="17" width="8.140625" style="1" customWidth="1"/>
    <col min="18" max="19" width="9.42578125" style="1" customWidth="1"/>
    <col min="20" max="20" width="8.140625" style="1" customWidth="1"/>
    <col min="21" max="21" width="14.85546875" style="1" customWidth="1"/>
    <col min="22" max="16384" width="9.140625" style="1"/>
  </cols>
  <sheetData>
    <row r="1" spans="1:21" ht="51.75" customHeight="1" thickBot="1" x14ac:dyDescent="0.25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2" customFormat="1" ht="37.5" customHeight="1" thickBot="1" x14ac:dyDescent="0.25">
      <c r="A2" s="57" t="s">
        <v>0</v>
      </c>
      <c r="B2" s="61" t="s">
        <v>5</v>
      </c>
      <c r="C2" s="62"/>
      <c r="D2" s="62"/>
      <c r="E2" s="62"/>
      <c r="F2" s="62"/>
      <c r="G2" s="62"/>
      <c r="H2" s="63"/>
      <c r="I2" s="64" t="s">
        <v>10</v>
      </c>
      <c r="J2" s="65"/>
      <c r="K2" s="66"/>
      <c r="L2" s="64" t="s">
        <v>4</v>
      </c>
      <c r="M2" s="65"/>
      <c r="N2" s="66"/>
      <c r="O2" s="64" t="s">
        <v>11</v>
      </c>
      <c r="P2" s="65"/>
      <c r="Q2" s="66"/>
      <c r="R2" s="64" t="s">
        <v>12</v>
      </c>
      <c r="S2" s="65"/>
      <c r="T2" s="66"/>
      <c r="U2" s="49" t="s">
        <v>13</v>
      </c>
    </row>
    <row r="3" spans="1:21" s="2" customFormat="1" ht="41.25" customHeight="1" thickBot="1" x14ac:dyDescent="0.25">
      <c r="A3" s="58"/>
      <c r="B3" s="51" t="s">
        <v>3</v>
      </c>
      <c r="C3" s="52"/>
      <c r="D3" s="53"/>
      <c r="E3" s="54" t="s">
        <v>14</v>
      </c>
      <c r="F3" s="55"/>
      <c r="G3" s="55"/>
      <c r="H3" s="56"/>
      <c r="I3" s="67"/>
      <c r="J3" s="68"/>
      <c r="K3" s="69"/>
      <c r="L3" s="67"/>
      <c r="M3" s="68"/>
      <c r="N3" s="69"/>
      <c r="O3" s="67"/>
      <c r="P3" s="68"/>
      <c r="Q3" s="69"/>
      <c r="R3" s="67"/>
      <c r="S3" s="68"/>
      <c r="T3" s="69"/>
      <c r="U3" s="50"/>
    </row>
    <row r="4" spans="1:21" s="2" customFormat="1" ht="47.25" customHeight="1" thickBot="1" x14ac:dyDescent="0.25">
      <c r="A4" s="59"/>
      <c r="B4" s="3">
        <v>43160</v>
      </c>
      <c r="C4" s="4">
        <v>42795</v>
      </c>
      <c r="D4" s="46" t="s">
        <v>15</v>
      </c>
      <c r="E4" s="3">
        <v>43160</v>
      </c>
      <c r="F4" s="4">
        <v>42795</v>
      </c>
      <c r="G4" s="7" t="s">
        <v>15</v>
      </c>
      <c r="H4" s="5" t="s">
        <v>16</v>
      </c>
      <c r="I4" s="6">
        <v>43160</v>
      </c>
      <c r="J4" s="4">
        <v>42795</v>
      </c>
      <c r="K4" s="5" t="s">
        <v>15</v>
      </c>
      <c r="L4" s="3">
        <v>43160</v>
      </c>
      <c r="M4" s="4">
        <v>42795</v>
      </c>
      <c r="N4" s="5" t="s">
        <v>15</v>
      </c>
      <c r="O4" s="3">
        <v>43160</v>
      </c>
      <c r="P4" s="4">
        <v>42795</v>
      </c>
      <c r="Q4" s="5" t="s">
        <v>15</v>
      </c>
      <c r="R4" s="3">
        <v>43160</v>
      </c>
      <c r="S4" s="4">
        <v>42795</v>
      </c>
      <c r="T4" s="5" t="s">
        <v>15</v>
      </c>
      <c r="U4" s="8" t="s">
        <v>7</v>
      </c>
    </row>
    <row r="5" spans="1:21" s="47" customFormat="1" ht="42.75" customHeight="1" x14ac:dyDescent="0.2">
      <c r="A5" s="9" t="s">
        <v>9</v>
      </c>
      <c r="B5" s="10">
        <v>1625</v>
      </c>
      <c r="C5" s="11">
        <v>1575</v>
      </c>
      <c r="D5" s="12">
        <f>B5-C5</f>
        <v>50</v>
      </c>
      <c r="E5" s="13">
        <v>783</v>
      </c>
      <c r="F5" s="11">
        <v>593</v>
      </c>
      <c r="G5" s="11">
        <f>E5-F5</f>
        <v>190</v>
      </c>
      <c r="H5" s="12">
        <f>E5-672</f>
        <v>111</v>
      </c>
      <c r="I5" s="14">
        <v>932.9</v>
      </c>
      <c r="J5" s="15">
        <v>682.4</v>
      </c>
      <c r="K5" s="16">
        <f>I5-J5</f>
        <v>250.5</v>
      </c>
      <c r="L5" s="14">
        <f>I5/E5*1000</f>
        <v>1191.4431673052361</v>
      </c>
      <c r="M5" s="15">
        <f>J5/F5*1000</f>
        <v>1150.7588532883642</v>
      </c>
      <c r="N5" s="16">
        <f>L5-M5</f>
        <v>40.684314016871895</v>
      </c>
      <c r="O5" s="14">
        <v>1117.5999999999999</v>
      </c>
      <c r="P5" s="15">
        <v>772.5</v>
      </c>
      <c r="Q5" s="16">
        <f>O5-P5</f>
        <v>345.09999999999991</v>
      </c>
      <c r="R5" s="14">
        <v>33</v>
      </c>
      <c r="S5" s="15">
        <v>49.5</v>
      </c>
      <c r="T5" s="16">
        <f>R5-S5</f>
        <v>-16.5</v>
      </c>
      <c r="U5" s="17">
        <v>654</v>
      </c>
    </row>
    <row r="6" spans="1:21" s="48" customFormat="1" ht="42.75" customHeight="1" x14ac:dyDescent="0.2">
      <c r="A6" s="18" t="s">
        <v>6</v>
      </c>
      <c r="B6" s="19">
        <v>1230</v>
      </c>
      <c r="C6" s="20">
        <v>1307</v>
      </c>
      <c r="D6" s="21">
        <f t="shared" ref="D6:D8" si="0">B6-C6</f>
        <v>-77</v>
      </c>
      <c r="E6" s="22">
        <v>560</v>
      </c>
      <c r="F6" s="20">
        <v>560</v>
      </c>
      <c r="G6" s="20">
        <f t="shared" ref="G6:G8" si="1">E6-F6</f>
        <v>0</v>
      </c>
      <c r="H6" s="21">
        <f>E6-560</f>
        <v>0</v>
      </c>
      <c r="I6" s="23">
        <v>441.3</v>
      </c>
      <c r="J6" s="24">
        <v>485.5</v>
      </c>
      <c r="K6" s="25">
        <f t="shared" ref="K6:K8" si="2">I6-J6</f>
        <v>-44.199999999999989</v>
      </c>
      <c r="L6" s="23">
        <f>I6/E6*1000</f>
        <v>788.03571428571433</v>
      </c>
      <c r="M6" s="24">
        <f t="shared" ref="M6:M9" si="3">J6/F6*1000</f>
        <v>866.96428571428578</v>
      </c>
      <c r="N6" s="25">
        <f t="shared" ref="N6:N9" si="4">L6-M6</f>
        <v>-78.928571428571445</v>
      </c>
      <c r="O6" s="23">
        <v>483.7</v>
      </c>
      <c r="P6" s="24">
        <v>531.9</v>
      </c>
      <c r="Q6" s="25">
        <f>O6-P6</f>
        <v>-48.199999999999989</v>
      </c>
      <c r="R6" s="23">
        <v>34.6</v>
      </c>
      <c r="S6" s="24">
        <v>17.899999999999999</v>
      </c>
      <c r="T6" s="25">
        <f t="shared" ref="T6:T8" si="5">R6-S6</f>
        <v>16.700000000000003</v>
      </c>
      <c r="U6" s="26">
        <v>632</v>
      </c>
    </row>
    <row r="7" spans="1:21" s="2" customFormat="1" ht="42.75" customHeight="1" x14ac:dyDescent="0.2">
      <c r="A7" s="18" t="s">
        <v>1</v>
      </c>
      <c r="B7" s="19">
        <v>1945</v>
      </c>
      <c r="C7" s="20">
        <v>2046</v>
      </c>
      <c r="D7" s="21">
        <f t="shared" si="0"/>
        <v>-101</v>
      </c>
      <c r="E7" s="22">
        <v>900</v>
      </c>
      <c r="F7" s="20">
        <v>910</v>
      </c>
      <c r="G7" s="20">
        <f t="shared" si="1"/>
        <v>-10</v>
      </c>
      <c r="H7" s="21">
        <f>E7-910</f>
        <v>-10</v>
      </c>
      <c r="I7" s="23">
        <v>886.6</v>
      </c>
      <c r="J7" s="24">
        <v>962.2</v>
      </c>
      <c r="K7" s="25">
        <f t="shared" si="2"/>
        <v>-75.600000000000023</v>
      </c>
      <c r="L7" s="23">
        <f>I7/E7*1000</f>
        <v>985.1111111111112</v>
      </c>
      <c r="M7" s="24">
        <f t="shared" si="3"/>
        <v>1057.3626373626375</v>
      </c>
      <c r="N7" s="25">
        <f t="shared" si="4"/>
        <v>-72.251526251526343</v>
      </c>
      <c r="O7" s="23">
        <v>1023.8</v>
      </c>
      <c r="P7" s="24">
        <v>1130.5999999999999</v>
      </c>
      <c r="Q7" s="25">
        <f t="shared" ref="Q7:Q8" si="6">O7-P7</f>
        <v>-106.79999999999995</v>
      </c>
      <c r="R7" s="23">
        <v>35.4</v>
      </c>
      <c r="S7" s="24">
        <v>37.200000000000003</v>
      </c>
      <c r="T7" s="25">
        <f t="shared" si="5"/>
        <v>-1.8000000000000043</v>
      </c>
      <c r="U7" s="26">
        <v>608</v>
      </c>
    </row>
    <row r="8" spans="1:21" s="47" customFormat="1" ht="42.75" customHeight="1" thickBot="1" x14ac:dyDescent="0.25">
      <c r="A8" s="27" t="s">
        <v>8</v>
      </c>
      <c r="B8" s="28">
        <v>2300</v>
      </c>
      <c r="C8" s="29">
        <v>2364</v>
      </c>
      <c r="D8" s="30">
        <f t="shared" si="0"/>
        <v>-64</v>
      </c>
      <c r="E8" s="31">
        <v>1150</v>
      </c>
      <c r="F8" s="29">
        <v>1150</v>
      </c>
      <c r="G8" s="29">
        <f t="shared" si="1"/>
        <v>0</v>
      </c>
      <c r="H8" s="30">
        <f>E8-1150</f>
        <v>0</v>
      </c>
      <c r="I8" s="32">
        <v>1241.5999999999999</v>
      </c>
      <c r="J8" s="33">
        <v>1204.4000000000001</v>
      </c>
      <c r="K8" s="34">
        <f t="shared" si="2"/>
        <v>37.199999999999818</v>
      </c>
      <c r="L8" s="32">
        <f>I8/E8*1000</f>
        <v>1079.6521739130433</v>
      </c>
      <c r="M8" s="33">
        <f t="shared" si="3"/>
        <v>1047.304347826087</v>
      </c>
      <c r="N8" s="34">
        <f t="shared" si="4"/>
        <v>32.347826086956275</v>
      </c>
      <c r="O8" s="32">
        <v>1206.5999999999999</v>
      </c>
      <c r="P8" s="33">
        <v>1292.2</v>
      </c>
      <c r="Q8" s="34">
        <f t="shared" si="6"/>
        <v>-85.600000000000136</v>
      </c>
      <c r="R8" s="32">
        <v>30.8</v>
      </c>
      <c r="S8" s="33">
        <v>32.9</v>
      </c>
      <c r="T8" s="34">
        <f t="shared" si="5"/>
        <v>-2.0999999999999979</v>
      </c>
      <c r="U8" s="35">
        <v>641</v>
      </c>
    </row>
    <row r="9" spans="1:21" s="45" customFormat="1" ht="42" customHeight="1" thickBot="1" x14ac:dyDescent="0.25">
      <c r="A9" s="36" t="s">
        <v>2</v>
      </c>
      <c r="B9" s="37">
        <f t="shared" ref="B9:J9" si="7">SUM(B5:B8)</f>
        <v>7100</v>
      </c>
      <c r="C9" s="38">
        <f t="shared" si="7"/>
        <v>7292</v>
      </c>
      <c r="D9" s="39">
        <f>B9-C9</f>
        <v>-192</v>
      </c>
      <c r="E9" s="40">
        <f t="shared" si="7"/>
        <v>3393</v>
      </c>
      <c r="F9" s="38">
        <f t="shared" si="7"/>
        <v>3213</v>
      </c>
      <c r="G9" s="38">
        <f>E9-F9</f>
        <v>180</v>
      </c>
      <c r="H9" s="39">
        <f t="shared" si="7"/>
        <v>101</v>
      </c>
      <c r="I9" s="41">
        <f t="shared" si="7"/>
        <v>3502.4</v>
      </c>
      <c r="J9" s="42">
        <f t="shared" si="7"/>
        <v>3334.5000000000005</v>
      </c>
      <c r="K9" s="43">
        <f>I9-J9</f>
        <v>167.89999999999964</v>
      </c>
      <c r="L9" s="41">
        <f>I9/E9*1000</f>
        <v>1032.242852932508</v>
      </c>
      <c r="M9" s="42">
        <f t="shared" si="3"/>
        <v>1037.8151260504203</v>
      </c>
      <c r="N9" s="43">
        <f t="shared" si="4"/>
        <v>-5.5722731179123457</v>
      </c>
      <c r="O9" s="41">
        <f>SUM(O5:O8)</f>
        <v>3831.7</v>
      </c>
      <c r="P9" s="42">
        <f>SUM(P5:P8)</f>
        <v>3727.2</v>
      </c>
      <c r="Q9" s="43">
        <f>O9-P9</f>
        <v>104.5</v>
      </c>
      <c r="R9" s="41">
        <f>SUM(R5:R8)</f>
        <v>133.80000000000001</v>
      </c>
      <c r="S9" s="42">
        <f>SUM(S5:S8)</f>
        <v>137.5</v>
      </c>
      <c r="T9" s="43">
        <f>R9-S9</f>
        <v>-3.6999999999999886</v>
      </c>
      <c r="U9" s="44">
        <v>633</v>
      </c>
    </row>
  </sheetData>
  <mergeCells count="10">
    <mergeCell ref="U2:U3"/>
    <mergeCell ref="B3:D3"/>
    <mergeCell ref="E3:H3"/>
    <mergeCell ref="A2:A4"/>
    <mergeCell ref="A1:U1"/>
    <mergeCell ref="B2:H2"/>
    <mergeCell ref="I2:K3"/>
    <mergeCell ref="L2:N3"/>
    <mergeCell ref="O2:Q3"/>
    <mergeCell ref="R2:T3"/>
  </mergeCells>
  <phoneticPr fontId="0" type="noConversion"/>
  <pageMargins left="0.19685039370078741" right="0.19685039370078741" top="1.5748031496062993" bottom="0.74803149606299213" header="0.51181102362204722" footer="0.51181102362204722"/>
  <pageSetup paperSize="9" scale="6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01.03.18</vt:lpstr>
    </vt:vector>
  </TitlesOfParts>
  <Company>SamLab.ws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sox1</dc:creator>
  <cp:lastModifiedBy>Башкатов П.И.</cp:lastModifiedBy>
  <cp:lastPrinted>2018-02-07T07:11:20Z</cp:lastPrinted>
  <dcterms:created xsi:type="dcterms:W3CDTF">2014-05-06T08:30:31Z</dcterms:created>
  <dcterms:modified xsi:type="dcterms:W3CDTF">2018-03-12T11:03:27Z</dcterms:modified>
</cp:coreProperties>
</file>