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4.18" sheetId="28" r:id="rId1"/>
  </sheets>
  <calcPr calcId="162913" refMode="R1C1" concurrentCalc="0"/>
</workbook>
</file>

<file path=xl/calcChain.xml><?xml version="1.0" encoding="utf-8"?>
<calcChain xmlns="http://schemas.openxmlformats.org/spreadsheetml/2006/main">
  <c r="R9" i="28" l="1"/>
  <c r="S9" i="28"/>
  <c r="T9" i="28"/>
  <c r="O9" i="28"/>
  <c r="P9" i="28"/>
  <c r="Q9" i="28"/>
  <c r="I9" i="28"/>
  <c r="E9" i="28"/>
  <c r="L9" i="28"/>
  <c r="J9" i="28"/>
  <c r="F9" i="28"/>
  <c r="M9" i="28"/>
  <c r="N9" i="28"/>
  <c r="K9" i="28"/>
  <c r="H5" i="28"/>
  <c r="H6" i="28"/>
  <c r="H7" i="28"/>
  <c r="H8" i="28"/>
  <c r="H9" i="28"/>
  <c r="G9" i="28"/>
  <c r="B9" i="28"/>
  <c r="C9" i="28"/>
  <c r="D9" i="28"/>
  <c r="T8" i="28"/>
  <c r="Q8" i="28"/>
  <c r="L8" i="28"/>
  <c r="M8" i="28"/>
  <c r="N8" i="28"/>
  <c r="K8" i="28"/>
  <c r="G8" i="28"/>
  <c r="D8" i="28"/>
  <c r="T7" i="28"/>
  <c r="Q7" i="28"/>
  <c r="L7" i="28"/>
  <c r="M7" i="28"/>
  <c r="N7" i="28"/>
  <c r="K7" i="28"/>
  <c r="G7" i="28"/>
  <c r="D7" i="28"/>
  <c r="T6" i="28"/>
  <c r="Q6" i="28"/>
  <c r="L6" i="28"/>
  <c r="M6" i="28"/>
  <c r="N6" i="28"/>
  <c r="K6" i="28"/>
  <c r="G6" i="28"/>
  <c r="D6" i="28"/>
  <c r="T5" i="28"/>
  <c r="Q5" i="28"/>
  <c r="L5" i="28"/>
  <c r="M5" i="28"/>
  <c r="N5" i="28"/>
  <c r="K5" i="28"/>
  <c r="G5" i="28"/>
  <c r="D5" i="28"/>
</calcChain>
</file>

<file path=xl/sharedStrings.xml><?xml version="1.0" encoding="utf-8"?>
<sst xmlns="http://schemas.openxmlformats.org/spreadsheetml/2006/main" count="23" uniqueCount="18">
  <si>
    <t>Наименование хозяйства</t>
  </si>
  <si>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</si>
  <si>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</si>
  <si>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</si>
  <si>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</si>
  <si>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</si>
  <si>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</si>
  <si>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</si>
  <si>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</si>
  <si>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</si>
  <si>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</si>
  <si>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Сдача молока (зачет), тонн</t>
  </si>
  <si>
    <t>Сдача мяса,        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</si>
  <si>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</si>
  <si>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</si>
  <si>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</si>
  <si>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 xml:space="preserve"> + / -                   к 01.01.18</t>
  </si>
  <si>
    <t>Итоги по животноводству на 1.04.2018 г. (с нарастающим итогом) по Лотошинскому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</si>
</sst>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9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7" fillId="2" borderId="2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zoomScaleSheetLayoutView="100" workbookViewId="0">
      <selection activeCell="B14" sqref="B14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1" width="14.85546875" style="1" customWidth="1"/>
    <col min="22" max="16384" width="9.140625" style="1"/>
  </cols>
  <sheetData>
    <row r="1" spans="1:21" ht="51.75" customHeight="1" thickBot="1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" customFormat="1" ht="37.5" customHeight="1" thickBot="1" x14ac:dyDescent="0.25">
      <c r="A2" s="56" t="s">
        <v>0</v>
      </c>
      <c r="B2" s="60" t="s">
        <v>5</v>
      </c>
      <c r="C2" s="61"/>
      <c r="D2" s="61"/>
      <c r="E2" s="61"/>
      <c r="F2" s="61"/>
      <c r="G2" s="61"/>
      <c r="H2" s="62"/>
      <c r="I2" s="63" t="s">
        <v>10</v>
      </c>
      <c r="J2" s="64"/>
      <c r="K2" s="65"/>
      <c r="L2" s="63" t="s">
        <v>4</v>
      </c>
      <c r="M2" s="64"/>
      <c r="N2" s="65"/>
      <c r="O2" s="63" t="s">
        <v>11</v>
      </c>
      <c r="P2" s="64"/>
      <c r="Q2" s="65"/>
      <c r="R2" s="63" t="s">
        <v>12</v>
      </c>
      <c r="S2" s="64"/>
      <c r="T2" s="65"/>
      <c r="U2" s="48" t="s">
        <v>13</v>
      </c>
    </row>
    <row r="3" spans="1:21" s="2" customFormat="1" ht="41.25" customHeight="1" thickBot="1" x14ac:dyDescent="0.25">
      <c r="A3" s="57"/>
      <c r="B3" s="50" t="s">
        <v>3</v>
      </c>
      <c r="C3" s="51"/>
      <c r="D3" s="52"/>
      <c r="E3" s="53" t="s">
        <v>14</v>
      </c>
      <c r="F3" s="54"/>
      <c r="G3" s="54"/>
      <c r="H3" s="55"/>
      <c r="I3" s="66"/>
      <c r="J3" s="67"/>
      <c r="K3" s="68"/>
      <c r="L3" s="66"/>
      <c r="M3" s="67"/>
      <c r="N3" s="68"/>
      <c r="O3" s="66"/>
      <c r="P3" s="67"/>
      <c r="Q3" s="68"/>
      <c r="R3" s="66"/>
      <c r="S3" s="67"/>
      <c r="T3" s="68"/>
      <c r="U3" s="49"/>
    </row>
    <row r="4" spans="1:21" s="2" customFormat="1" ht="47.25" customHeight="1" thickBot="1" x14ac:dyDescent="0.25">
      <c r="A4" s="58"/>
      <c r="B4" s="3">
        <v>43191</v>
      </c>
      <c r="C4" s="4">
        <v>42826</v>
      </c>
      <c r="D4" s="46" t="s">
        <v>15</v>
      </c>
      <c r="E4" s="3">
        <v>43191</v>
      </c>
      <c r="F4" s="4">
        <v>42826</v>
      </c>
      <c r="G4" s="7" t="s">
        <v>15</v>
      </c>
      <c r="H4" s="5" t="s">
        <v>16</v>
      </c>
      <c r="I4" s="6">
        <v>43191</v>
      </c>
      <c r="J4" s="4">
        <v>42826</v>
      </c>
      <c r="K4" s="5" t="s">
        <v>15</v>
      </c>
      <c r="L4" s="3">
        <v>43191</v>
      </c>
      <c r="M4" s="4">
        <v>42826</v>
      </c>
      <c r="N4" s="5" t="s">
        <v>15</v>
      </c>
      <c r="O4" s="3">
        <v>43191</v>
      </c>
      <c r="P4" s="4">
        <v>42826</v>
      </c>
      <c r="Q4" s="5" t="s">
        <v>15</v>
      </c>
      <c r="R4" s="3">
        <v>43191</v>
      </c>
      <c r="S4" s="4">
        <v>42826</v>
      </c>
      <c r="T4" s="5" t="s">
        <v>15</v>
      </c>
      <c r="U4" s="8" t="s">
        <v>7</v>
      </c>
    </row>
    <row r="5" spans="1:21" s="2" customFormat="1" ht="42.75" customHeight="1" x14ac:dyDescent="0.2">
      <c r="A5" s="9" t="s">
        <v>9</v>
      </c>
      <c r="B5" s="10">
        <v>1628</v>
      </c>
      <c r="C5" s="11">
        <v>1616</v>
      </c>
      <c r="D5" s="12">
        <f>B5-C5</f>
        <v>12</v>
      </c>
      <c r="E5" s="13">
        <v>787</v>
      </c>
      <c r="F5" s="11">
        <v>601</v>
      </c>
      <c r="G5" s="11">
        <f>E5-F5</f>
        <v>186</v>
      </c>
      <c r="H5" s="12">
        <f>E5-672</f>
        <v>115</v>
      </c>
      <c r="I5" s="14">
        <v>1452.9</v>
      </c>
      <c r="J5" s="15">
        <v>1075.5</v>
      </c>
      <c r="K5" s="16">
        <f>I5-J5</f>
        <v>377.40000000000009</v>
      </c>
      <c r="L5" s="14">
        <f>I5/E5*1000</f>
        <v>1846.1245235069887</v>
      </c>
      <c r="M5" s="24">
        <f t="shared" ref="M5:M9" si="0">J5/F5*1000</f>
        <v>1789.5174708818636</v>
      </c>
      <c r="N5" s="16">
        <f>L5-M5</f>
        <v>56.607052625125107</v>
      </c>
      <c r="O5" s="14">
        <v>1732.4</v>
      </c>
      <c r="P5" s="15">
        <v>1225</v>
      </c>
      <c r="Q5" s="16">
        <f>O5-P5</f>
        <v>507.40000000000009</v>
      </c>
      <c r="R5" s="14">
        <v>45.5</v>
      </c>
      <c r="S5" s="15">
        <v>60.8</v>
      </c>
      <c r="T5" s="16">
        <f>R5-S5</f>
        <v>-15.299999999999997</v>
      </c>
      <c r="U5" s="17">
        <v>663</v>
      </c>
    </row>
    <row r="6" spans="1:21" s="47" customFormat="1" ht="42.75" customHeight="1" x14ac:dyDescent="0.2">
      <c r="A6" s="18" t="s">
        <v>6</v>
      </c>
      <c r="B6" s="19">
        <v>1281</v>
      </c>
      <c r="C6" s="20">
        <v>1330</v>
      </c>
      <c r="D6" s="21">
        <f t="shared" ref="D6:D8" si="1">B6-C6</f>
        <v>-49</v>
      </c>
      <c r="E6" s="22">
        <v>560</v>
      </c>
      <c r="F6" s="20">
        <v>560</v>
      </c>
      <c r="G6" s="20">
        <f t="shared" ref="G6:G8" si="2">E6-F6</f>
        <v>0</v>
      </c>
      <c r="H6" s="21">
        <f>E6-560</f>
        <v>0</v>
      </c>
      <c r="I6" s="23">
        <v>714.7</v>
      </c>
      <c r="J6" s="24">
        <v>799.6</v>
      </c>
      <c r="K6" s="25">
        <f t="shared" ref="K6:K8" si="3">I6-J6</f>
        <v>-84.899999999999977</v>
      </c>
      <c r="L6" s="23">
        <f>I6/E6*1000</f>
        <v>1276.25</v>
      </c>
      <c r="M6" s="24">
        <f t="shared" si="0"/>
        <v>1427.8571428571429</v>
      </c>
      <c r="N6" s="25">
        <f t="shared" ref="N6:N9" si="4">L6-M6</f>
        <v>-151.60714285714289</v>
      </c>
      <c r="O6" s="23">
        <v>765.3</v>
      </c>
      <c r="P6" s="24">
        <v>877.2</v>
      </c>
      <c r="Q6" s="25">
        <f>O6-P6</f>
        <v>-111.90000000000009</v>
      </c>
      <c r="R6" s="23">
        <v>38.6</v>
      </c>
      <c r="S6" s="24">
        <v>29.7</v>
      </c>
      <c r="T6" s="25">
        <f t="shared" ref="T6:T8" si="5">R6-S6</f>
        <v>8.9000000000000021</v>
      </c>
      <c r="U6" s="26">
        <v>573</v>
      </c>
    </row>
    <row r="7" spans="1:21" s="2" customFormat="1" ht="42.75" customHeight="1" x14ac:dyDescent="0.2">
      <c r="A7" s="18" t="s">
        <v>1</v>
      </c>
      <c r="B7" s="19">
        <v>1942</v>
      </c>
      <c r="C7" s="20">
        <v>2039</v>
      </c>
      <c r="D7" s="21">
        <f t="shared" si="1"/>
        <v>-97</v>
      </c>
      <c r="E7" s="22">
        <v>890</v>
      </c>
      <c r="F7" s="20">
        <v>910</v>
      </c>
      <c r="G7" s="20">
        <f t="shared" si="2"/>
        <v>-20</v>
      </c>
      <c r="H7" s="21">
        <f>E7-910</f>
        <v>-20</v>
      </c>
      <c r="I7" s="23">
        <v>1362.3</v>
      </c>
      <c r="J7" s="24">
        <v>1462.8</v>
      </c>
      <c r="K7" s="25">
        <f t="shared" si="3"/>
        <v>-100.5</v>
      </c>
      <c r="L7" s="23">
        <f>I7/E7*1000</f>
        <v>1530.6741573033707</v>
      </c>
      <c r="M7" s="24">
        <f t="shared" si="0"/>
        <v>1607.4725274725274</v>
      </c>
      <c r="N7" s="25">
        <f t="shared" si="4"/>
        <v>-76.798370169156669</v>
      </c>
      <c r="O7" s="23">
        <v>1552</v>
      </c>
      <c r="P7" s="24">
        <v>1724.3</v>
      </c>
      <c r="Q7" s="25">
        <f t="shared" ref="Q7:Q8" si="6">O7-P7</f>
        <v>-172.29999999999995</v>
      </c>
      <c r="R7" s="23">
        <v>68.2</v>
      </c>
      <c r="S7" s="24">
        <v>50.6</v>
      </c>
      <c r="T7" s="25">
        <f t="shared" si="5"/>
        <v>17.600000000000001</v>
      </c>
      <c r="U7" s="26">
        <v>621</v>
      </c>
    </row>
    <row r="8" spans="1:21" s="2" customFormat="1" ht="42.75" customHeight="1" thickBot="1" x14ac:dyDescent="0.25">
      <c r="A8" s="27" t="s">
        <v>8</v>
      </c>
      <c r="B8" s="28">
        <v>2255</v>
      </c>
      <c r="C8" s="29">
        <v>2336</v>
      </c>
      <c r="D8" s="30">
        <f t="shared" si="1"/>
        <v>-81</v>
      </c>
      <c r="E8" s="31">
        <v>1126</v>
      </c>
      <c r="F8" s="29">
        <v>1150</v>
      </c>
      <c r="G8" s="29">
        <f t="shared" si="2"/>
        <v>-24</v>
      </c>
      <c r="H8" s="30">
        <f>E8-1150</f>
        <v>-24</v>
      </c>
      <c r="I8" s="32">
        <v>1890.5</v>
      </c>
      <c r="J8" s="33">
        <v>1835.3</v>
      </c>
      <c r="K8" s="34">
        <f t="shared" si="3"/>
        <v>55.200000000000045</v>
      </c>
      <c r="L8" s="32">
        <f>I8/E8*1000</f>
        <v>1678.9520426287745</v>
      </c>
      <c r="M8" s="33">
        <f t="shared" si="0"/>
        <v>1595.913043478261</v>
      </c>
      <c r="N8" s="34">
        <f t="shared" si="4"/>
        <v>83.038999150513519</v>
      </c>
      <c r="O8" s="32">
        <v>1824.7</v>
      </c>
      <c r="P8" s="33">
        <v>1987.4</v>
      </c>
      <c r="Q8" s="34">
        <f t="shared" si="6"/>
        <v>-162.70000000000005</v>
      </c>
      <c r="R8" s="32">
        <v>55</v>
      </c>
      <c r="S8" s="33">
        <v>57.7</v>
      </c>
      <c r="T8" s="34">
        <f t="shared" si="5"/>
        <v>-2.7000000000000028</v>
      </c>
      <c r="U8" s="35">
        <v>681</v>
      </c>
    </row>
    <row r="9" spans="1:21" s="45" customFormat="1" ht="42" customHeight="1" thickBot="1" x14ac:dyDescent="0.25">
      <c r="A9" s="36" t="s">
        <v>2</v>
      </c>
      <c r="B9" s="37">
        <f t="shared" ref="B9:J9" si="7">SUM(B5:B8)</f>
        <v>7106</v>
      </c>
      <c r="C9" s="38">
        <f t="shared" si="7"/>
        <v>7321</v>
      </c>
      <c r="D9" s="39">
        <f>B9-C9</f>
        <v>-215</v>
      </c>
      <c r="E9" s="40">
        <f t="shared" si="7"/>
        <v>3363</v>
      </c>
      <c r="F9" s="38">
        <f t="shared" si="7"/>
        <v>3221</v>
      </c>
      <c r="G9" s="38">
        <f>E9-F9</f>
        <v>142</v>
      </c>
      <c r="H9" s="39">
        <f t="shared" si="7"/>
        <v>71</v>
      </c>
      <c r="I9" s="41">
        <f t="shared" si="7"/>
        <v>5420.4000000000005</v>
      </c>
      <c r="J9" s="42">
        <f t="shared" si="7"/>
        <v>5173.2</v>
      </c>
      <c r="K9" s="43">
        <f>I9-J9</f>
        <v>247.20000000000073</v>
      </c>
      <c r="L9" s="41">
        <f>I9/E9*1000</f>
        <v>1611.7752007136487</v>
      </c>
      <c r="M9" s="42">
        <f t="shared" si="0"/>
        <v>1606.0850667494567</v>
      </c>
      <c r="N9" s="43">
        <f t="shared" si="4"/>
        <v>5.6901339641920003</v>
      </c>
      <c r="O9" s="41">
        <f>SUM(O5:O8)</f>
        <v>5874.4</v>
      </c>
      <c r="P9" s="42">
        <f>SUM(P5:P8)</f>
        <v>5813.9</v>
      </c>
      <c r="Q9" s="43">
        <f>O9-P9</f>
        <v>60.5</v>
      </c>
      <c r="R9" s="41">
        <f>SUM(R5:R8)</f>
        <v>207.3</v>
      </c>
      <c r="S9" s="42">
        <f>SUM(S5:S8)</f>
        <v>198.8</v>
      </c>
      <c r="T9" s="43">
        <f>R9-S9</f>
        <v>8.5</v>
      </c>
      <c r="U9" s="44">
        <v>639</v>
      </c>
    </row>
  </sheetData>
  <mergeCells count="10">
    <mergeCell ref="U2:U3"/>
    <mergeCell ref="B3:D3"/>
    <mergeCell ref="E3:H3"/>
    <mergeCell ref="A2:A4"/>
    <mergeCell ref="A1:U1"/>
    <mergeCell ref="B2:H2"/>
    <mergeCell ref="I2:K3"/>
    <mergeCell ref="L2:N3"/>
    <mergeCell ref="O2:Q3"/>
    <mergeCell ref="R2:T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01.04.18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2018-02-07T07:11:20Z</cp:lastPrinted>
  <dcterms:created xsi:type="dcterms:W3CDTF">2014-05-06T08:30:31Z</dcterms:created>
  <dcterms:modified xsi:type="dcterms:W3CDTF">2018-04-11T09:53:29Z</dcterms:modified>
</cp:coreProperties>
</file>