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15.06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4" l="1"/>
  <c r="AF9" i="4"/>
  <c r="AG9" i="4" s="1"/>
  <c r="AD9" i="4"/>
  <c r="AE9" i="4" s="1"/>
  <c r="AC9" i="4"/>
  <c r="AB9" i="4"/>
  <c r="Z9" i="4"/>
  <c r="Y9" i="4"/>
  <c r="X9" i="4"/>
  <c r="V9" i="4"/>
  <c r="U9" i="4"/>
  <c r="T9" i="4"/>
  <c r="R9" i="4"/>
  <c r="Q9" i="4"/>
  <c r="P9" i="4"/>
  <c r="N9" i="4"/>
  <c r="O9" i="4" s="1"/>
  <c r="M9" i="4"/>
  <c r="L9" i="4"/>
  <c r="J9" i="4"/>
  <c r="K9" i="4" s="1"/>
  <c r="I9" i="4"/>
  <c r="H9" i="4"/>
  <c r="AI9" i="4" s="1"/>
  <c r="AK9" i="4" s="1"/>
  <c r="F9" i="4"/>
  <c r="G9" i="4" s="1"/>
  <c r="E9" i="4"/>
  <c r="D9" i="4"/>
  <c r="C9" i="4"/>
  <c r="B9" i="4"/>
  <c r="AH8" i="4"/>
  <c r="AB8" i="4"/>
  <c r="AA8" i="4"/>
  <c r="X8" i="4"/>
  <c r="W8" i="4"/>
  <c r="W9" i="4" s="1"/>
  <c r="T8" i="4"/>
  <c r="S8" i="4"/>
  <c r="P8" i="4"/>
  <c r="O8" i="4"/>
  <c r="L8" i="4"/>
  <c r="K8" i="4"/>
  <c r="H8" i="4"/>
  <c r="AI8" i="4" s="1"/>
  <c r="AK8" i="4" s="1"/>
  <c r="G8" i="4"/>
  <c r="D8" i="4"/>
  <c r="AI7" i="4"/>
  <c r="AK7" i="4" s="1"/>
  <c r="AH7" i="4"/>
  <c r="AG7" i="4"/>
  <c r="AE7" i="4"/>
  <c r="AB7" i="4"/>
  <c r="AA7" i="4"/>
  <c r="AA9" i="4" s="1"/>
  <c r="X7" i="4"/>
  <c r="T7" i="4"/>
  <c r="S7" i="4"/>
  <c r="S9" i="4" s="1"/>
  <c r="P7" i="4"/>
  <c r="O7" i="4"/>
  <c r="L7" i="4"/>
  <c r="K7" i="4"/>
  <c r="H7" i="4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K6" i="4"/>
  <c r="H6" i="4"/>
  <c r="AI6" i="4" s="1"/>
  <c r="AK6" i="4" s="1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AI5" i="4" s="1"/>
  <c r="AK5" i="4" s="1"/>
  <c r="K5" i="4"/>
  <c r="H5" i="4"/>
  <c r="G5" i="4"/>
  <c r="D5" i="4"/>
  <c r="AH9" i="4" l="1"/>
</calcChain>
</file>

<file path=xl/sharedStrings.xml><?xml version="1.0" encoding="utf-8"?>
<sst xmlns="http://schemas.openxmlformats.org/spreadsheetml/2006/main" count="51" uniqueCount="28">
  <si>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</si>
  <si>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</si>
  <si>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</si>
  <si>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</si>
  <si>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</si>
  <si>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</si>
  <si>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</si>
  <si>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</si>
  <si>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</si>
  <si>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</si>
  <si>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</si>
  <si>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</si>
  <si>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</si>
  <si>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</si>
  <si>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</si>
  <si>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</si>
  <si>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</si>
  <si>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</si>
  <si>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</si>
  <si>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</si>
  <si>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</si>
  <si>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</si>
  <si>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</si>
  <si>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</si>
  <si>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</si>
  <si>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</si>
  <si>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</si>
  <si>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>Сенокошение и заготовка кормов по Лотошинскому району на утро 15.06.2018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</si>
</sst>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zoomScale="79" zoomScaleNormal="79" workbookViewId="0">
      <selection activeCell="L20" sqref="L20"/>
    </sheetView>
  </sheetViews>
  <sheetFormatPr defaultRowHeight="15" x14ac:dyDescent="0.25"/>
  <cols>
    <col min="1" max="1" width="22.5703125" customWidth="1"/>
    <col min="2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  <c r="AJ1" s="62"/>
      <c r="AK1" s="62"/>
    </row>
    <row r="2" spans="1:37" s="56" customFormat="1" ht="42.75" customHeight="1" thickBot="1" x14ac:dyDescent="0.3">
      <c r="A2" s="63" t="s">
        <v>0</v>
      </c>
      <c r="B2" s="66" t="s">
        <v>1</v>
      </c>
      <c r="C2" s="67"/>
      <c r="D2" s="68"/>
      <c r="E2" s="72" t="s">
        <v>2</v>
      </c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  <c r="AC2" s="76" t="s">
        <v>3</v>
      </c>
      <c r="AD2" s="77"/>
      <c r="AE2" s="77"/>
      <c r="AF2" s="77"/>
      <c r="AG2" s="78"/>
      <c r="AH2" s="82" t="s">
        <v>4</v>
      </c>
      <c r="AI2" s="85" t="s">
        <v>5</v>
      </c>
      <c r="AJ2" s="85" t="s">
        <v>6</v>
      </c>
      <c r="AK2" s="85" t="s">
        <v>7</v>
      </c>
    </row>
    <row r="3" spans="1:37" s="56" customFormat="1" ht="42.75" customHeight="1" thickBot="1" x14ac:dyDescent="0.3">
      <c r="A3" s="64"/>
      <c r="B3" s="69"/>
      <c r="C3" s="70"/>
      <c r="D3" s="71"/>
      <c r="E3" s="72" t="s">
        <v>8</v>
      </c>
      <c r="F3" s="73"/>
      <c r="G3" s="73"/>
      <c r="H3" s="88"/>
      <c r="I3" s="89" t="s">
        <v>9</v>
      </c>
      <c r="J3" s="90"/>
      <c r="K3" s="91"/>
      <c r="L3" s="92"/>
      <c r="M3" s="89" t="s">
        <v>10</v>
      </c>
      <c r="N3" s="90"/>
      <c r="O3" s="91"/>
      <c r="P3" s="92"/>
      <c r="Q3" s="89" t="s">
        <v>11</v>
      </c>
      <c r="R3" s="90"/>
      <c r="S3" s="91"/>
      <c r="T3" s="92"/>
      <c r="U3" s="89" t="s">
        <v>12</v>
      </c>
      <c r="V3" s="90"/>
      <c r="W3" s="91"/>
      <c r="X3" s="92"/>
      <c r="Y3" s="89" t="s">
        <v>13</v>
      </c>
      <c r="Z3" s="90"/>
      <c r="AA3" s="91"/>
      <c r="AB3" s="92"/>
      <c r="AC3" s="79"/>
      <c r="AD3" s="80"/>
      <c r="AE3" s="80"/>
      <c r="AF3" s="80"/>
      <c r="AG3" s="81"/>
      <c r="AH3" s="83"/>
      <c r="AI3" s="86"/>
      <c r="AJ3" s="86"/>
      <c r="AK3" s="86"/>
    </row>
    <row r="4" spans="1:37" s="56" customFormat="1" ht="42.75" customHeight="1" thickBot="1" x14ac:dyDescent="0.3">
      <c r="A4" s="65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4"/>
      <c r="AI4" s="87"/>
      <c r="AJ4" s="87"/>
      <c r="AK4" s="87"/>
    </row>
    <row r="5" spans="1:37" ht="57" customHeight="1" x14ac:dyDescent="0.25">
      <c r="A5" s="5" t="s">
        <v>22</v>
      </c>
      <c r="B5" s="6">
        <v>2166</v>
      </c>
      <c r="C5" s="7">
        <v>344</v>
      </c>
      <c r="D5" s="8">
        <f>C5/B5*100</f>
        <v>15.881809787626963</v>
      </c>
      <c r="E5" s="6">
        <v>871</v>
      </c>
      <c r="F5" s="7"/>
      <c r="G5" s="9">
        <f>F5/E5*100</f>
        <v>0</v>
      </c>
      <c r="H5" s="8">
        <f>F5*0.45</f>
        <v>0</v>
      </c>
      <c r="I5" s="6">
        <v>11078</v>
      </c>
      <c r="J5" s="7">
        <v>1410</v>
      </c>
      <c r="K5" s="9">
        <f>J5/I5*100</f>
        <v>12.727929229102728</v>
      </c>
      <c r="L5" s="8">
        <f>J5*0.32</f>
        <v>451.2</v>
      </c>
      <c r="M5" s="6">
        <v>7275</v>
      </c>
      <c r="N5" s="7">
        <v>590</v>
      </c>
      <c r="O5" s="9">
        <f>N5/M5*100</f>
        <v>8.1099656357388312</v>
      </c>
      <c r="P5" s="8">
        <f>N5*0.18</f>
        <v>106.2</v>
      </c>
      <c r="Q5" s="6">
        <v>457</v>
      </c>
      <c r="R5" s="7"/>
      <c r="S5" s="9">
        <f>R5/Q5*100</f>
        <v>0</v>
      </c>
      <c r="T5" s="8">
        <f>R5*0.22</f>
        <v>0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0</v>
      </c>
      <c r="Z5" s="7"/>
      <c r="AA5" s="9" t="e">
        <f>Z5/Y5*100</f>
        <v>#DIV/0!</v>
      </c>
      <c r="AB5" s="8">
        <f>Z5*1</f>
        <v>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10.16208525989533</v>
      </c>
      <c r="AI5" s="16">
        <f>H5+L5+P5+T5+X5+AB5</f>
        <v>557.4</v>
      </c>
      <c r="AJ5" s="17">
        <v>1248</v>
      </c>
      <c r="AK5" s="18">
        <f>AI5/AJ5*10</f>
        <v>4.4663461538461533</v>
      </c>
    </row>
    <row r="6" spans="1:37" ht="57" customHeight="1" x14ac:dyDescent="0.25">
      <c r="A6" s="19" t="s">
        <v>23</v>
      </c>
      <c r="B6" s="20">
        <v>3098</v>
      </c>
      <c r="C6" s="21">
        <v>373</v>
      </c>
      <c r="D6" s="8">
        <f>C6/B6*100</f>
        <v>12.040025823111684</v>
      </c>
      <c r="E6" s="20">
        <v>808</v>
      </c>
      <c r="F6" s="21"/>
      <c r="G6" s="9">
        <f>F6/E6*100</f>
        <v>0</v>
      </c>
      <c r="H6" s="8">
        <f>F6*0.45</f>
        <v>0</v>
      </c>
      <c r="I6" s="20">
        <v>8925</v>
      </c>
      <c r="J6" s="21">
        <v>2375</v>
      </c>
      <c r="K6" s="9">
        <f>J6/I6*100</f>
        <v>26.610644257703083</v>
      </c>
      <c r="L6" s="8">
        <f>J6*0.32</f>
        <v>760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0</v>
      </c>
      <c r="R6" s="21"/>
      <c r="S6" s="9" t="e">
        <f>R6/Q6*100</f>
        <v>#DIV/0!</v>
      </c>
      <c r="T6" s="8">
        <f>R6*0.22</f>
        <v>0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0</v>
      </c>
      <c r="Z6" s="21"/>
      <c r="AA6" s="9" t="e">
        <f>Z6/Y6*100</f>
        <v>#DIV/0!</v>
      </c>
      <c r="AB6" s="8">
        <f>Z6*1</f>
        <v>0</v>
      </c>
      <c r="AC6" s="22">
        <v>360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10.884010815269693</v>
      </c>
      <c r="AI6" s="16">
        <f t="shared" ref="AI6:AI9" si="1">H6+L6+P6+T6+X6+AB6</f>
        <v>760</v>
      </c>
      <c r="AJ6" s="26">
        <v>1717</v>
      </c>
      <c r="AK6" s="18">
        <f>AI6/AJ6*10</f>
        <v>4.4263249854397202</v>
      </c>
    </row>
    <row r="7" spans="1:37" ht="39" customHeight="1" x14ac:dyDescent="0.25">
      <c r="A7" s="19" t="s">
        <v>24</v>
      </c>
      <c r="B7" s="20">
        <v>1450</v>
      </c>
      <c r="C7" s="21">
        <v>54</v>
      </c>
      <c r="D7" s="8">
        <f>C7/B7*100</f>
        <v>3.7241379310344822</v>
      </c>
      <c r="E7" s="20">
        <v>500</v>
      </c>
      <c r="F7" s="21"/>
      <c r="G7" s="9">
        <f>F7/E7*100</f>
        <v>0</v>
      </c>
      <c r="H7" s="8">
        <f>F7*0.45</f>
        <v>0</v>
      </c>
      <c r="I7" s="20">
        <v>10200</v>
      </c>
      <c r="J7" s="21">
        <v>168</v>
      </c>
      <c r="K7" s="9">
        <f>J7/I7*100</f>
        <v>1.6470588235294119</v>
      </c>
      <c r="L7" s="8">
        <f>J7*0.32</f>
        <v>53.76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/>
      <c r="S7" s="9">
        <f>R7/Q7*100</f>
        <v>0</v>
      </c>
      <c r="T7" s="8">
        <f>R7*0.22</f>
        <v>0</v>
      </c>
      <c r="U7" s="20">
        <v>0</v>
      </c>
      <c r="V7" s="21"/>
      <c r="W7" s="9"/>
      <c r="X7" s="8">
        <f>V7*1</f>
        <v>0</v>
      </c>
      <c r="Y7" s="20">
        <v>2700</v>
      </c>
      <c r="Z7" s="21"/>
      <c r="AA7" s="9">
        <f>Z7/Y7*100</f>
        <v>0</v>
      </c>
      <c r="AB7" s="8">
        <f>Z7*1</f>
        <v>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0.64122137404580148</v>
      </c>
      <c r="AI7" s="16">
        <f t="shared" si="1"/>
        <v>53.76</v>
      </c>
      <c r="AJ7" s="26">
        <v>1194</v>
      </c>
      <c r="AK7" s="18">
        <f>AI7/AJ7*10</f>
        <v>0.45025125628140705</v>
      </c>
    </row>
    <row r="8" spans="1:37" ht="39" customHeight="1" thickBot="1" x14ac:dyDescent="0.3">
      <c r="A8" s="42" t="s">
        <v>25</v>
      </c>
      <c r="B8" s="43">
        <v>1700</v>
      </c>
      <c r="C8" s="44"/>
      <c r="D8" s="45">
        <f t="shared" ref="D8" si="2">C8/B8*100</f>
        <v>0</v>
      </c>
      <c r="E8" s="43">
        <v>1000</v>
      </c>
      <c r="F8" s="46"/>
      <c r="G8" s="47">
        <f t="shared" ref="G8" si="3">F8/E8*100</f>
        <v>0</v>
      </c>
      <c r="H8" s="48">
        <f t="shared" ref="H8" si="4">F8*0.45</f>
        <v>0</v>
      </c>
      <c r="I8" s="43">
        <v>5500</v>
      </c>
      <c r="J8" s="46"/>
      <c r="K8" s="47">
        <f t="shared" ref="K8" si="5">J8/I8*100</f>
        <v>0</v>
      </c>
      <c r="L8" s="45">
        <f t="shared" ref="L8" si="6">J8*0.32</f>
        <v>0</v>
      </c>
      <c r="M8" s="43">
        <v>4000</v>
      </c>
      <c r="N8" s="46"/>
      <c r="O8" s="47">
        <f t="shared" ref="O8" si="7">N8/M8*100</f>
        <v>0</v>
      </c>
      <c r="P8" s="48">
        <f t="shared" ref="P8" si="8">N8*0.18</f>
        <v>0</v>
      </c>
      <c r="Q8" s="43">
        <v>400</v>
      </c>
      <c r="R8" s="46"/>
      <c r="S8" s="47">
        <f t="shared" ref="S8" si="9">R8/Q8*100</f>
        <v>0</v>
      </c>
      <c r="T8" s="45">
        <f t="shared" ref="T8" si="10">R8*0.22</f>
        <v>0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/>
      <c r="AA8" s="47">
        <f t="shared" ref="AA8" si="12">Z8/Y8*100</f>
        <v>0</v>
      </c>
      <c r="AB8" s="45">
        <f t="shared" ref="AB8" si="13">Z8*1</f>
        <v>0</v>
      </c>
      <c r="AC8" s="49"/>
      <c r="AD8" s="46"/>
      <c r="AE8" s="50"/>
      <c r="AF8" s="51"/>
      <c r="AG8" s="52"/>
      <c r="AH8" s="53">
        <f t="shared" si="0"/>
        <v>0</v>
      </c>
      <c r="AI8" s="27">
        <f t="shared" si="1"/>
        <v>0</v>
      </c>
      <c r="AJ8" s="54">
        <v>960</v>
      </c>
      <c r="AK8" s="55">
        <f t="shared" ref="AK8" si="14">AI8/AJ8*10</f>
        <v>0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771</v>
      </c>
      <c r="D9" s="31">
        <f>C9/B9*100</f>
        <v>9.163299263132874</v>
      </c>
      <c r="E9" s="32">
        <f>SUM(E5:E8)</f>
        <v>3179</v>
      </c>
      <c r="F9" s="30">
        <f>SUM(F5:F8)</f>
        <v>0</v>
      </c>
      <c r="G9" s="33">
        <f>F9/E9*100</f>
        <v>0</v>
      </c>
      <c r="H9" s="33">
        <f>F9*0.45</f>
        <v>0</v>
      </c>
      <c r="I9" s="29">
        <f>SUM(I5:I8)</f>
        <v>35703</v>
      </c>
      <c r="J9" s="30">
        <f>SUM(J5:J8)</f>
        <v>3953</v>
      </c>
      <c r="K9" s="34">
        <f>J9/I9*100</f>
        <v>11.071898719995518</v>
      </c>
      <c r="L9" s="31">
        <f>J9*0.32</f>
        <v>1264.96</v>
      </c>
      <c r="M9" s="35">
        <f>SUM(M5:M8)</f>
        <v>35663</v>
      </c>
      <c r="N9" s="30">
        <f>SUM(N5:N8)</f>
        <v>590</v>
      </c>
      <c r="O9" s="33">
        <f>N9/M9*100</f>
        <v>1.6543756834814793</v>
      </c>
      <c r="P9" s="31">
        <f>N9*0.18</f>
        <v>106.2</v>
      </c>
      <c r="Q9" s="29">
        <f>SUM(Q5:Q8)</f>
        <v>1357</v>
      </c>
      <c r="R9" s="36">
        <f>SUM(R7:R8)</f>
        <v>0</v>
      </c>
      <c r="S9" s="33">
        <f>SUM(S7:S8)</f>
        <v>0</v>
      </c>
      <c r="T9" s="31">
        <f>R9*0.22</f>
        <v>0</v>
      </c>
      <c r="U9" s="29">
        <f>SUM(U5:U8)</f>
        <v>400</v>
      </c>
      <c r="V9" s="36">
        <f>SUM(V7:V8)</f>
        <v>0</v>
      </c>
      <c r="W9" s="33">
        <f>SUM(W7:W8)</f>
        <v>0</v>
      </c>
      <c r="X9" s="31">
        <f>V9*1</f>
        <v>0</v>
      </c>
      <c r="Y9" s="29">
        <f>SUM(Y5:Y8)</f>
        <v>3900</v>
      </c>
      <c r="Z9" s="36">
        <f>SUM(Z7:Z8)</f>
        <v>0</v>
      </c>
      <c r="AA9" s="33">
        <f>SUM(AA7:AA8)</f>
        <v>0</v>
      </c>
      <c r="AB9" s="31">
        <f>Z9*1</f>
        <v>0</v>
      </c>
      <c r="AC9" s="29">
        <f>SUM(AC5:AC8)</f>
        <v>1248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5.66444727064163</v>
      </c>
      <c r="AI9" s="39">
        <f t="shared" si="1"/>
        <v>1371.16</v>
      </c>
      <c r="AJ9" s="40">
        <f>SUM(AJ5:AJ8)</f>
        <v>5119</v>
      </c>
      <c r="AK9" s="41">
        <f>AI9/AJ9*10</f>
        <v>2.6785700332096112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15.06.18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2018-06-15T07:32:44Z</dcterms:modified>
</cp:coreProperties>
</file>