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2018\"/>
    </mc:Choice>
  </mc:AlternateContent>
  <bookViews>
    <workbookView xWindow="480" yWindow="15" windowWidth="11355" windowHeight="8445"/>
  </bookViews>
  <sheets>
    <sheet name="01.01.19" sheetId="28" r:id="rId1"/>
  </sheets>
  <calcPr calcId="162913"/>
</workbook>
</file>

<file path=xl/calcChain.xml><?xml version="1.0" encoding="utf-8"?>
<calcChain xmlns="http://schemas.openxmlformats.org/spreadsheetml/2006/main">
  <c r="S9" i="28" l="1"/>
  <c r="R9" i="28"/>
  <c r="T9" i="28" s="1"/>
  <c r="P9" i="28"/>
  <c r="O9" i="28"/>
  <c r="J9" i="28"/>
  <c r="I9" i="28"/>
  <c r="L9" i="28" s="1"/>
  <c r="F9" i="28"/>
  <c r="E9" i="28"/>
  <c r="C9" i="28"/>
  <c r="B9" i="28"/>
  <c r="D9" i="28" s="1"/>
  <c r="T8" i="28"/>
  <c r="Q8" i="28"/>
  <c r="M8" i="28"/>
  <c r="L8" i="28"/>
  <c r="N8" i="28" s="1"/>
  <c r="K8" i="28"/>
  <c r="H8" i="28"/>
  <c r="G8" i="28"/>
  <c r="D8" i="28"/>
  <c r="T7" i="28"/>
  <c r="Q7" i="28"/>
  <c r="M7" i="28"/>
  <c r="L7" i="28"/>
  <c r="N7" i="28" s="1"/>
  <c r="K7" i="28"/>
  <c r="H7" i="28"/>
  <c r="G7" i="28"/>
  <c r="D7" i="28"/>
  <c r="T6" i="28"/>
  <c r="Q6" i="28"/>
  <c r="M6" i="28"/>
  <c r="N6" i="28" s="1"/>
  <c r="L6" i="28"/>
  <c r="K6" i="28"/>
  <c r="H6" i="28"/>
  <c r="G6" i="28"/>
  <c r="D6" i="28"/>
  <c r="T5" i="28"/>
  <c r="Q5" i="28"/>
  <c r="M5" i="28"/>
  <c r="L5" i="28"/>
  <c r="K5" i="28"/>
  <c r="H5" i="28"/>
  <c r="H9" i="28" s="1"/>
  <c r="G5" i="28"/>
  <c r="D5" i="28"/>
  <c r="N5" i="28" l="1"/>
  <c r="G9" i="28"/>
  <c r="Q9" i="28"/>
  <c r="K9" i="28"/>
  <c r="M9" i="28"/>
  <c r="N9" i="28" s="1"/>
</calcChain>
</file>

<file path=xl/sharedStrings.xml><?xml version="1.0" encoding="utf-8"?>
<sst xmlns="http://schemas.openxmlformats.org/spreadsheetml/2006/main" count="23" uniqueCount="18">
  <si>
    <t>Наименование хозяйства</t>
  </si>
  <si>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</si>
  <si>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</si>
  <si>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</si>
  <si>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</si>
  <si>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</si>
  <si>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</si>
  <si>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</si>
  <si>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</si>
  <si>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</si>
  <si>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Валовый надой,                   тонн</t>
  </si>
  <si>
    <t>Сдача молока (зачет), тонн</t>
  </si>
  <si>
    <t>Сдача мяса,        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</si>
  <si>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</si>
  <si>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</si>
  <si>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</si>
  <si>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 xml:space="preserve"> + / -                   к 01.01.18</t>
  </si>
  <si>
    <t>Итоги по животноводству за 2018 год по Лотошинскому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</si>
</sst>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9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zoomScaleSheetLayoutView="100" workbookViewId="0">
      <selection activeCell="K16" sqref="K16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1" width="14.85546875" style="1" customWidth="1"/>
    <col min="22" max="16384" width="9.140625" style="1"/>
  </cols>
  <sheetData>
    <row r="1" spans="1:21" ht="51.75" customHeight="1" thickBot="1" x14ac:dyDescent="0.2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2" customFormat="1" ht="37.5" customHeight="1" thickBot="1" x14ac:dyDescent="0.25">
      <c r="A2" s="54" t="s">
        <v>0</v>
      </c>
      <c r="B2" s="58" t="s">
        <v>5</v>
      </c>
      <c r="C2" s="59"/>
      <c r="D2" s="59"/>
      <c r="E2" s="59"/>
      <c r="F2" s="59"/>
      <c r="G2" s="59"/>
      <c r="H2" s="60"/>
      <c r="I2" s="61" t="s">
        <v>10</v>
      </c>
      <c r="J2" s="62"/>
      <c r="K2" s="63"/>
      <c r="L2" s="61" t="s">
        <v>4</v>
      </c>
      <c r="M2" s="62"/>
      <c r="N2" s="63"/>
      <c r="O2" s="61" t="s">
        <v>11</v>
      </c>
      <c r="P2" s="62"/>
      <c r="Q2" s="63"/>
      <c r="R2" s="61" t="s">
        <v>12</v>
      </c>
      <c r="S2" s="62"/>
      <c r="T2" s="63"/>
      <c r="U2" s="46" t="s">
        <v>13</v>
      </c>
    </row>
    <row r="3" spans="1:21" s="2" customFormat="1" ht="41.25" customHeight="1" thickBot="1" x14ac:dyDescent="0.25">
      <c r="A3" s="55"/>
      <c r="B3" s="48" t="s">
        <v>3</v>
      </c>
      <c r="C3" s="49"/>
      <c r="D3" s="50"/>
      <c r="E3" s="51" t="s">
        <v>14</v>
      </c>
      <c r="F3" s="52"/>
      <c r="G3" s="52"/>
      <c r="H3" s="53"/>
      <c r="I3" s="64"/>
      <c r="J3" s="65"/>
      <c r="K3" s="66"/>
      <c r="L3" s="64"/>
      <c r="M3" s="65"/>
      <c r="N3" s="66"/>
      <c r="O3" s="64"/>
      <c r="P3" s="65"/>
      <c r="Q3" s="66"/>
      <c r="R3" s="64"/>
      <c r="S3" s="65"/>
      <c r="T3" s="66"/>
      <c r="U3" s="47"/>
    </row>
    <row r="4" spans="1:21" s="2" customFormat="1" ht="47.25" customHeight="1" thickBot="1" x14ac:dyDescent="0.25">
      <c r="A4" s="56"/>
      <c r="B4" s="3">
        <v>43466</v>
      </c>
      <c r="C4" s="4">
        <v>43101</v>
      </c>
      <c r="D4" s="40" t="s">
        <v>15</v>
      </c>
      <c r="E4" s="3">
        <v>43466</v>
      </c>
      <c r="F4" s="4">
        <v>43101</v>
      </c>
      <c r="G4" s="40" t="s">
        <v>15</v>
      </c>
      <c r="H4" s="5" t="s">
        <v>16</v>
      </c>
      <c r="I4" s="3">
        <v>43466</v>
      </c>
      <c r="J4" s="4">
        <v>43101</v>
      </c>
      <c r="K4" s="40" t="s">
        <v>15</v>
      </c>
      <c r="L4" s="3">
        <v>43466</v>
      </c>
      <c r="M4" s="4">
        <v>43101</v>
      </c>
      <c r="N4" s="40" t="s">
        <v>15</v>
      </c>
      <c r="O4" s="3">
        <v>43466</v>
      </c>
      <c r="P4" s="4">
        <v>43101</v>
      </c>
      <c r="Q4" s="40" t="s">
        <v>15</v>
      </c>
      <c r="R4" s="3">
        <v>43466</v>
      </c>
      <c r="S4" s="4">
        <v>43101</v>
      </c>
      <c r="T4" s="5" t="s">
        <v>15</v>
      </c>
      <c r="U4" s="6" t="s">
        <v>7</v>
      </c>
    </row>
    <row r="5" spans="1:21" s="2" customFormat="1" ht="42.75" customHeight="1" x14ac:dyDescent="0.2">
      <c r="A5" s="7" t="s">
        <v>9</v>
      </c>
      <c r="B5" s="8">
        <v>1688</v>
      </c>
      <c r="C5" s="9">
        <v>1654</v>
      </c>
      <c r="D5" s="10">
        <f>B5-C5</f>
        <v>34</v>
      </c>
      <c r="E5" s="11">
        <v>808</v>
      </c>
      <c r="F5" s="9">
        <v>672</v>
      </c>
      <c r="G5" s="9">
        <f>E5-F5</f>
        <v>136</v>
      </c>
      <c r="H5" s="10">
        <f>E5-672</f>
        <v>136</v>
      </c>
      <c r="I5" s="12">
        <v>5631.3</v>
      </c>
      <c r="J5" s="13">
        <v>4931.5</v>
      </c>
      <c r="K5" s="14">
        <f>I5-J5</f>
        <v>699.80000000000018</v>
      </c>
      <c r="L5" s="12">
        <f>I5/E5*1000</f>
        <v>6969.4306930693065</v>
      </c>
      <c r="M5" s="22">
        <f t="shared" ref="M5:M9" si="0">J5/F5*1000</f>
        <v>7338.541666666667</v>
      </c>
      <c r="N5" s="14">
        <f>L5-M5</f>
        <v>-369.1109735973605</v>
      </c>
      <c r="O5" s="12">
        <v>6050.4</v>
      </c>
      <c r="P5" s="13">
        <v>5701.3</v>
      </c>
      <c r="Q5" s="14">
        <f>O5-P5</f>
        <v>349.09999999999945</v>
      </c>
      <c r="R5" s="12">
        <v>153.9</v>
      </c>
      <c r="S5" s="13">
        <v>204.8</v>
      </c>
      <c r="T5" s="14">
        <f>R5-S5</f>
        <v>-50.900000000000006</v>
      </c>
      <c r="U5" s="15">
        <v>721</v>
      </c>
    </row>
    <row r="6" spans="1:21" s="41" customFormat="1" ht="42.75" customHeight="1" x14ac:dyDescent="0.2">
      <c r="A6" s="16" t="s">
        <v>6</v>
      </c>
      <c r="B6" s="17">
        <v>1186</v>
      </c>
      <c r="C6" s="18">
        <v>1257</v>
      </c>
      <c r="D6" s="19">
        <f t="shared" ref="D6:D8" si="1">B6-C6</f>
        <v>-71</v>
      </c>
      <c r="E6" s="20">
        <v>560</v>
      </c>
      <c r="F6" s="18">
        <v>560</v>
      </c>
      <c r="G6" s="18">
        <f t="shared" ref="G6:G8" si="2">E6-F6</f>
        <v>0</v>
      </c>
      <c r="H6" s="19">
        <f>E6-560</f>
        <v>0</v>
      </c>
      <c r="I6" s="21">
        <v>3001</v>
      </c>
      <c r="J6" s="22">
        <v>3148.7</v>
      </c>
      <c r="K6" s="23">
        <f t="shared" ref="K6:K8" si="3">I6-J6</f>
        <v>-147.69999999999982</v>
      </c>
      <c r="L6" s="21">
        <f>I6/E6*1000</f>
        <v>5358.9285714285716</v>
      </c>
      <c r="M6" s="22">
        <f t="shared" si="0"/>
        <v>5622.6785714285706</v>
      </c>
      <c r="N6" s="23">
        <f t="shared" ref="N6:N9" si="4">L6-M6</f>
        <v>-263.74999999999909</v>
      </c>
      <c r="O6" s="21">
        <v>2885.1</v>
      </c>
      <c r="P6" s="22">
        <v>3334.2</v>
      </c>
      <c r="Q6" s="23">
        <f>O6-P6</f>
        <v>-449.09999999999991</v>
      </c>
      <c r="R6" s="21">
        <v>141.9</v>
      </c>
      <c r="S6" s="22">
        <v>133.80000000000001</v>
      </c>
      <c r="T6" s="23">
        <f t="shared" ref="T6:T8" si="5">R6-S6</f>
        <v>8.0999999999999943</v>
      </c>
      <c r="U6" s="24">
        <v>483</v>
      </c>
    </row>
    <row r="7" spans="1:21" s="2" customFormat="1" ht="42.75" customHeight="1" x14ac:dyDescent="0.2">
      <c r="A7" s="16" t="s">
        <v>1</v>
      </c>
      <c r="B7" s="17">
        <v>2081</v>
      </c>
      <c r="C7" s="18">
        <v>1965</v>
      </c>
      <c r="D7" s="19">
        <f t="shared" si="1"/>
        <v>116</v>
      </c>
      <c r="E7" s="20">
        <v>844</v>
      </c>
      <c r="F7" s="18">
        <v>910</v>
      </c>
      <c r="G7" s="18">
        <f t="shared" si="2"/>
        <v>-66</v>
      </c>
      <c r="H7" s="19">
        <f>E7-910</f>
        <v>-66</v>
      </c>
      <c r="I7" s="21">
        <v>5433.2</v>
      </c>
      <c r="J7" s="22">
        <v>5571</v>
      </c>
      <c r="K7" s="23">
        <f t="shared" si="3"/>
        <v>-137.80000000000018</v>
      </c>
      <c r="L7" s="21">
        <f>I7/E7*1000</f>
        <v>6437.4407582938393</v>
      </c>
      <c r="M7" s="22">
        <f t="shared" si="0"/>
        <v>6121.9780219780214</v>
      </c>
      <c r="N7" s="23">
        <f t="shared" si="4"/>
        <v>315.46273631581789</v>
      </c>
      <c r="O7" s="21">
        <v>5642.8</v>
      </c>
      <c r="P7" s="22">
        <v>6128.1</v>
      </c>
      <c r="Q7" s="23">
        <f t="shared" ref="Q7:Q8" si="6">O7-P7</f>
        <v>-485.30000000000018</v>
      </c>
      <c r="R7" s="21">
        <v>240.3</v>
      </c>
      <c r="S7" s="22">
        <v>270.3</v>
      </c>
      <c r="T7" s="23">
        <f t="shared" si="5"/>
        <v>-30</v>
      </c>
      <c r="U7" s="24">
        <v>578</v>
      </c>
    </row>
    <row r="8" spans="1:21" s="2" customFormat="1" ht="42.75" customHeight="1" thickBot="1" x14ac:dyDescent="0.25">
      <c r="A8" s="25" t="s">
        <v>8</v>
      </c>
      <c r="B8" s="26">
        <v>2163</v>
      </c>
      <c r="C8" s="27">
        <v>2267</v>
      </c>
      <c r="D8" s="28">
        <f t="shared" si="1"/>
        <v>-104</v>
      </c>
      <c r="E8" s="29">
        <v>1078</v>
      </c>
      <c r="F8" s="27">
        <v>1150</v>
      </c>
      <c r="G8" s="27">
        <f t="shared" si="2"/>
        <v>-72</v>
      </c>
      <c r="H8" s="28">
        <f>E8-1150</f>
        <v>-72</v>
      </c>
      <c r="I8" s="30">
        <v>7705.2</v>
      </c>
      <c r="J8" s="31">
        <v>7121</v>
      </c>
      <c r="K8" s="32">
        <f t="shared" si="3"/>
        <v>584.19999999999982</v>
      </c>
      <c r="L8" s="30">
        <f>I8/E8*1000</f>
        <v>7147.6808905380331</v>
      </c>
      <c r="M8" s="31">
        <f t="shared" si="0"/>
        <v>6192.1739130434789</v>
      </c>
      <c r="N8" s="32">
        <f t="shared" si="4"/>
        <v>955.50697749455412</v>
      </c>
      <c r="O8" s="30">
        <v>7440.2</v>
      </c>
      <c r="P8" s="31">
        <v>7266.4</v>
      </c>
      <c r="Q8" s="32">
        <f t="shared" si="6"/>
        <v>173.80000000000018</v>
      </c>
      <c r="R8" s="30">
        <v>274.39999999999998</v>
      </c>
      <c r="S8" s="31">
        <v>278.5</v>
      </c>
      <c r="T8" s="32">
        <f t="shared" si="5"/>
        <v>-4.1000000000000227</v>
      </c>
      <c r="U8" s="33">
        <v>674</v>
      </c>
    </row>
    <row r="9" spans="1:21" s="39" customFormat="1" ht="42" customHeight="1" thickBot="1" x14ac:dyDescent="0.25">
      <c r="A9" s="34" t="s">
        <v>2</v>
      </c>
      <c r="B9" s="42">
        <f t="shared" ref="B9:J9" si="7">SUM(B5:B8)</f>
        <v>7118</v>
      </c>
      <c r="C9" s="35">
        <f t="shared" si="7"/>
        <v>7143</v>
      </c>
      <c r="D9" s="36">
        <f>B9-C9</f>
        <v>-25</v>
      </c>
      <c r="E9" s="43">
        <f t="shared" si="7"/>
        <v>3290</v>
      </c>
      <c r="F9" s="35">
        <f t="shared" si="7"/>
        <v>3292</v>
      </c>
      <c r="G9" s="35">
        <f>E9-F9</f>
        <v>-2</v>
      </c>
      <c r="H9" s="36">
        <f t="shared" si="7"/>
        <v>-2</v>
      </c>
      <c r="I9" s="44">
        <f t="shared" si="7"/>
        <v>21770.7</v>
      </c>
      <c r="J9" s="37">
        <f t="shared" si="7"/>
        <v>20772.2</v>
      </c>
      <c r="K9" s="38">
        <f>I9-J9</f>
        <v>998.5</v>
      </c>
      <c r="L9" s="44">
        <f>I9/E9*1000</f>
        <v>6617.234042553192</v>
      </c>
      <c r="M9" s="37">
        <f t="shared" si="0"/>
        <v>6309.9027946537062</v>
      </c>
      <c r="N9" s="38">
        <f t="shared" si="4"/>
        <v>307.33124789948579</v>
      </c>
      <c r="O9" s="44">
        <f>SUM(O5:O8)</f>
        <v>22018.5</v>
      </c>
      <c r="P9" s="37">
        <f>SUM(P5:P8)</f>
        <v>22430</v>
      </c>
      <c r="Q9" s="38">
        <f>O9-P9</f>
        <v>-411.5</v>
      </c>
      <c r="R9" s="44">
        <f>SUM(R5:R8)</f>
        <v>810.5</v>
      </c>
      <c r="S9" s="37">
        <f>SUM(S5:S8)</f>
        <v>887.40000000000009</v>
      </c>
      <c r="T9" s="38">
        <f>R9-S9</f>
        <v>-76.900000000000091</v>
      </c>
      <c r="U9" s="45">
        <v>623</v>
      </c>
    </row>
  </sheetData>
  <mergeCells count="10">
    <mergeCell ref="U2:U3"/>
    <mergeCell ref="B3:D3"/>
    <mergeCell ref="E3:H3"/>
    <mergeCell ref="A2:A4"/>
    <mergeCell ref="A1:U1"/>
    <mergeCell ref="B2:H2"/>
    <mergeCell ref="I2:K3"/>
    <mergeCell ref="L2:N3"/>
    <mergeCell ref="O2:Q3"/>
    <mergeCell ref="R2:T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01.01.19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2018-10-05T08:26:47Z</cp:lastPrinted>
  <dcterms:created xsi:type="dcterms:W3CDTF">2014-05-06T08:30:31Z</dcterms:created>
  <dcterms:modified xsi:type="dcterms:W3CDTF">2019-01-14T08:11:51Z</dcterms:modified>
</cp:coreProperties>
</file>