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13.01.19" sheetId="224" r:id="rId1"/>
  </sheets>
  <calcPr calcId="162913"/>
</workbook>
</file>

<file path=xl/calcChain.xml><?xml version="1.0" encoding="utf-8"?>
<calcChain xmlns="http://schemas.openxmlformats.org/spreadsheetml/2006/main">
  <c r="M8" i="224" l="1"/>
  <c r="L8" i="224"/>
  <c r="N8" i="224" s="1"/>
  <c r="K8" i="224"/>
  <c r="H8" i="224"/>
  <c r="G8" i="224"/>
  <c r="F8" i="224"/>
  <c r="E8" i="224"/>
  <c r="C8" i="224"/>
  <c r="I8" i="224" s="1"/>
  <c r="B8" i="224"/>
  <c r="O7" i="224"/>
  <c r="N7" i="224"/>
  <c r="O6" i="224"/>
  <c r="O8" i="224" s="1"/>
  <c r="P8" i="224" s="1"/>
  <c r="N6" i="224"/>
  <c r="I6" i="224"/>
  <c r="H6" i="224"/>
  <c r="J6" i="224" s="1"/>
  <c r="G6" i="224"/>
  <c r="D6" i="224"/>
  <c r="O5" i="224"/>
  <c r="N5" i="224"/>
  <c r="I5" i="224"/>
  <c r="H5" i="224"/>
  <c r="J5" i="224" s="1"/>
  <c r="G5" i="224"/>
  <c r="D5" i="224"/>
  <c r="O4" i="224"/>
  <c r="N4" i="224"/>
  <c r="J4" i="224"/>
  <c r="I4" i="224"/>
  <c r="H4" i="224"/>
  <c r="G4" i="224"/>
  <c r="D4" i="224"/>
  <c r="O3" i="224"/>
  <c r="N3" i="224"/>
  <c r="I3" i="224"/>
  <c r="J3" i="224" s="1"/>
  <c r="H3" i="224"/>
  <c r="G3" i="224"/>
  <c r="D3" i="224"/>
  <c r="J8" i="224" l="1"/>
  <c r="D8" i="224"/>
</calcChain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<sst xmlns="http://schemas.openxmlformats.org/spreadsheetml/2006/main" count="23" uniqueCount="20">
  <si>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</si>
  <si>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</si>
  <si>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</si>
  <si>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</si>
  <si>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</si>
  <si>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</si>
  <si>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</si>
  <si>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</si>
  <si>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</si>
  <si>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</si>
  <si>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</si>
  <si>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</si>
  <si>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</si>
  <si>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</si>
  <si>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</si>
  <si>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2018 год </t>
  </si>
  <si>
    <t>Валовый надой молока 2018, кг</t>
  </si>
  <si>
    <t>Надой        на 1 фуражную корову 2018, кг</t>
  </si>
  <si>
    <t>Реализовано молока в физическом весе 2018 , кг</t>
  </si>
  <si>
    <t xml:space="preserve">Производство молока в сельскохозяйственных организациях  Лотошинского муниципального района на 13 января 2019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</si>
</sst>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L18" sqref="L18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6" t="s">
        <v>6</v>
      </c>
      <c r="B2" s="7" t="s">
        <v>0</v>
      </c>
      <c r="C2" s="7" t="s">
        <v>15</v>
      </c>
      <c r="D2" s="7" t="s">
        <v>8</v>
      </c>
      <c r="E2" s="7" t="s">
        <v>2</v>
      </c>
      <c r="F2" s="7" t="s">
        <v>16</v>
      </c>
      <c r="G2" s="7" t="s">
        <v>8</v>
      </c>
      <c r="H2" s="7" t="s">
        <v>13</v>
      </c>
      <c r="I2" s="7" t="s">
        <v>17</v>
      </c>
      <c r="J2" s="7" t="s">
        <v>8</v>
      </c>
      <c r="K2" s="7" t="s">
        <v>3</v>
      </c>
      <c r="L2" s="7" t="s">
        <v>4</v>
      </c>
      <c r="M2" s="7" t="s">
        <v>18</v>
      </c>
      <c r="N2" s="7" t="s">
        <v>8</v>
      </c>
      <c r="O2" s="7" t="s">
        <v>5</v>
      </c>
      <c r="P2" s="10" t="s">
        <v>14</v>
      </c>
    </row>
    <row r="3" spans="1:16" ht="42" customHeight="1" x14ac:dyDescent="0.25">
      <c r="A3" s="11" t="s">
        <v>7</v>
      </c>
      <c r="B3" s="12">
        <v>880</v>
      </c>
      <c r="C3" s="12">
        <v>910</v>
      </c>
      <c r="D3" s="12">
        <f>B3-C3</f>
        <v>-30</v>
      </c>
      <c r="E3" s="12">
        <v>16470</v>
      </c>
      <c r="F3" s="25">
        <v>14499</v>
      </c>
      <c r="G3" s="12">
        <f>E3-F3</f>
        <v>1971</v>
      </c>
      <c r="H3" s="19">
        <f t="shared" ref="H3:I6" si="0">E3/B3</f>
        <v>18.71590909090909</v>
      </c>
      <c r="I3" s="20">
        <f t="shared" si="0"/>
        <v>15.932967032967033</v>
      </c>
      <c r="J3" s="19">
        <f>H3-I3</f>
        <v>2.7829420579420567</v>
      </c>
      <c r="K3" s="12">
        <v>1456</v>
      </c>
      <c r="L3" s="12">
        <v>15014</v>
      </c>
      <c r="M3" s="25">
        <v>13854</v>
      </c>
      <c r="N3" s="12">
        <f t="shared" ref="N3:N8" si="1">L3-M3</f>
        <v>1160</v>
      </c>
      <c r="O3" s="13">
        <f>L3*P3/3.4</f>
        <v>17221.941176470587</v>
      </c>
      <c r="P3" s="14">
        <v>3.9</v>
      </c>
    </row>
    <row r="4" spans="1:16" ht="42" customHeight="1" x14ac:dyDescent="0.25">
      <c r="A4" s="4" t="s">
        <v>9</v>
      </c>
      <c r="B4" s="1">
        <v>1110</v>
      </c>
      <c r="C4" s="1">
        <v>1150</v>
      </c>
      <c r="D4" s="1">
        <f>B4-C4</f>
        <v>-40</v>
      </c>
      <c r="E4" s="1">
        <v>20098</v>
      </c>
      <c r="F4" s="1">
        <v>21375</v>
      </c>
      <c r="G4" s="1">
        <f>E4-F4</f>
        <v>-1277</v>
      </c>
      <c r="H4" s="20">
        <f t="shared" si="0"/>
        <v>18.106306306306305</v>
      </c>
      <c r="I4" s="20">
        <f t="shared" si="0"/>
        <v>18.586956521739129</v>
      </c>
      <c r="J4" s="20">
        <f>H4-I4</f>
        <v>-0.48065021543282427</v>
      </c>
      <c r="K4" s="1">
        <v>1743</v>
      </c>
      <c r="L4" s="1">
        <v>18355</v>
      </c>
      <c r="M4" s="1">
        <v>20138</v>
      </c>
      <c r="N4" s="1">
        <f t="shared" si="1"/>
        <v>-1783</v>
      </c>
      <c r="O4" s="8">
        <f>L4*P4/3.4</f>
        <v>21054.264705882353</v>
      </c>
      <c r="P4" s="9">
        <v>3.9</v>
      </c>
    </row>
    <row r="5" spans="1:16" ht="42" customHeight="1" x14ac:dyDescent="0.25">
      <c r="A5" s="4" t="s">
        <v>10</v>
      </c>
      <c r="B5" s="1">
        <v>785</v>
      </c>
      <c r="C5" s="1">
        <v>772</v>
      </c>
      <c r="D5" s="1">
        <f>B5-C5</f>
        <v>13</v>
      </c>
      <c r="E5" s="1">
        <v>15533</v>
      </c>
      <c r="F5" s="1">
        <v>15801</v>
      </c>
      <c r="G5" s="1">
        <f>E5-F5</f>
        <v>-268</v>
      </c>
      <c r="H5" s="20">
        <f t="shared" si="0"/>
        <v>19.787261146496814</v>
      </c>
      <c r="I5" s="20">
        <f t="shared" si="0"/>
        <v>20.467616580310882</v>
      </c>
      <c r="J5" s="20">
        <f>H5-I5</f>
        <v>-0.68035543381406782</v>
      </c>
      <c r="K5" s="1">
        <v>449</v>
      </c>
      <c r="L5" s="1">
        <v>15084</v>
      </c>
      <c r="M5" s="1">
        <v>14002</v>
      </c>
      <c r="N5" s="1">
        <f t="shared" si="1"/>
        <v>1082</v>
      </c>
      <c r="O5" s="8">
        <f>L5*P5/3.4</f>
        <v>18721.905882352941</v>
      </c>
      <c r="P5" s="9">
        <v>4.22</v>
      </c>
    </row>
    <row r="6" spans="1:16" ht="42" customHeight="1" x14ac:dyDescent="0.25">
      <c r="A6" s="4" t="s">
        <v>11</v>
      </c>
      <c r="B6" s="1">
        <v>560</v>
      </c>
      <c r="C6" s="1">
        <v>560</v>
      </c>
      <c r="D6" s="1">
        <f>B6-C6</f>
        <v>0</v>
      </c>
      <c r="E6" s="1">
        <v>6816</v>
      </c>
      <c r="F6" s="1">
        <v>7089</v>
      </c>
      <c r="G6" s="1">
        <f>E6-F6</f>
        <v>-273</v>
      </c>
      <c r="H6" s="20">
        <f t="shared" si="0"/>
        <v>12.171428571428571</v>
      </c>
      <c r="I6" s="20">
        <f t="shared" si="0"/>
        <v>12.658928571428572</v>
      </c>
      <c r="J6" s="20">
        <f>H6-I6</f>
        <v>-0.48750000000000071</v>
      </c>
      <c r="K6" s="1">
        <v>475</v>
      </c>
      <c r="L6" s="1">
        <v>6333</v>
      </c>
      <c r="M6" s="1">
        <v>6656</v>
      </c>
      <c r="N6" s="1">
        <f t="shared" si="1"/>
        <v>-323</v>
      </c>
      <c r="O6" s="8">
        <f>L6*P6/3.4</f>
        <v>7636.8529411764703</v>
      </c>
      <c r="P6" s="9">
        <v>4.0999999999999996</v>
      </c>
    </row>
    <row r="7" spans="1:16" ht="42" customHeight="1" thickBot="1" x14ac:dyDescent="0.3">
      <c r="A7" s="15" t="s">
        <v>12</v>
      </c>
      <c r="B7" s="16"/>
      <c r="C7" s="16"/>
      <c r="D7" s="16"/>
      <c r="E7" s="16"/>
      <c r="F7" s="24"/>
      <c r="G7" s="16"/>
      <c r="H7" s="21"/>
      <c r="I7" s="21"/>
      <c r="J7" s="21"/>
      <c r="K7" s="16"/>
      <c r="L7" s="16"/>
      <c r="M7" s="24">
        <v>1056</v>
      </c>
      <c r="N7" s="16">
        <f t="shared" si="1"/>
        <v>-1056</v>
      </c>
      <c r="O7" s="17">
        <f>L7</f>
        <v>0</v>
      </c>
      <c r="P7" s="18"/>
    </row>
    <row r="8" spans="1:16" ht="42" customHeight="1" thickBot="1" x14ac:dyDescent="0.3">
      <c r="A8" s="5" t="s">
        <v>1</v>
      </c>
      <c r="B8" s="2">
        <f>SUM(B3:B7)</f>
        <v>3335</v>
      </c>
      <c r="C8" s="2">
        <f>SUM(C3:C6)</f>
        <v>3392</v>
      </c>
      <c r="D8" s="2">
        <f>B8-C8</f>
        <v>-57</v>
      </c>
      <c r="E8" s="2">
        <f>SUM(E3:E7)</f>
        <v>58917</v>
      </c>
      <c r="F8" s="2">
        <f>SUM(F3:F6)</f>
        <v>58764</v>
      </c>
      <c r="G8" s="2">
        <f>E8-F8</f>
        <v>153</v>
      </c>
      <c r="H8" s="22">
        <f>E8/B8</f>
        <v>17.666266866566716</v>
      </c>
      <c r="I8" s="22">
        <f>F8/C8</f>
        <v>17.324292452830189</v>
      </c>
      <c r="J8" s="22">
        <f>H8-I8</f>
        <v>0.34197441373652637</v>
      </c>
      <c r="K8" s="2">
        <f>SUM(K3:K7)</f>
        <v>4123</v>
      </c>
      <c r="L8" s="2">
        <f>SUM(L3:L7)</f>
        <v>54786</v>
      </c>
      <c r="M8" s="2">
        <f>SUM(M3:M7)</f>
        <v>55706</v>
      </c>
      <c r="N8" s="2">
        <f t="shared" si="1"/>
        <v>-920</v>
      </c>
      <c r="O8" s="3">
        <f>SUM(O3:O7)</f>
        <v>64634.964705882347</v>
      </c>
      <c r="P8" s="23">
        <f>O8*3.4/L8</f>
        <v>4.0112233052239619</v>
      </c>
    </row>
  </sheetData>
  <mergeCells count="1">
    <mergeCell ref="A1:P1"/>
  </mergeCells>
  <phoneticPr fontId="0" type="noConversion"/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13.01.19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2018-11-12T09:02:29Z</cp:lastPrinted>
  <dcterms:created xsi:type="dcterms:W3CDTF">2014-09-03T05:37:13Z</dcterms:created>
  <dcterms:modified xsi:type="dcterms:W3CDTF">2019-01-14T08:09:55Z</dcterms:modified>
</cp:coreProperties>
</file>