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6" sheetId="1" r:id="rId1"/>
  </sheets>
  <calcPr calcId="125725"/>
</workbook>
</file>

<file path=xl/calcChain.xml><?xml version="1.0" encoding="utf-8"?>
<calcChain xmlns="http://schemas.openxmlformats.org/spreadsheetml/2006/main">
  <c r="M8" i="1"/>
  <c r="L8"/>
  <c r="N8" s="1"/>
  <c r="K8"/>
  <c r="I8"/>
  <c r="F8"/>
  <c r="E8"/>
  <c r="G8" s="1"/>
  <c r="D8"/>
  <c r="C8"/>
  <c r="B8"/>
  <c r="O7"/>
  <c r="N7"/>
  <c r="O6"/>
  <c r="N6"/>
  <c r="J6"/>
  <c r="I6"/>
  <c r="H6"/>
  <c r="G6"/>
  <c r="D6"/>
  <c r="O5"/>
  <c r="N5"/>
  <c r="I5"/>
  <c r="H5"/>
  <c r="J5" s="1"/>
  <c r="G5"/>
  <c r="D5"/>
  <c r="O4"/>
  <c r="O8" s="1"/>
  <c r="P8" s="1"/>
  <c r="N4"/>
  <c r="I4"/>
  <c r="H4"/>
  <c r="J4" s="1"/>
  <c r="G4"/>
  <c r="D4"/>
  <c r="O3"/>
  <c r="N3"/>
  <c r="J3"/>
  <c r="I3"/>
  <c r="H3"/>
  <c r="G3"/>
  <c r="D3"/>
  <c r="H8" l="1"/>
  <c r="J8" s="1"/>
</calcChain>
</file>

<file path=xl/sharedStrings.xml><?xml version="1.0" encoding="utf-8"?>
<sst xmlns="http://schemas.openxmlformats.org/spreadsheetml/2006/main" count="23" uniqueCount="20">
  <si>
    <t xml:space="preserve">Производство молока в сельскохозяйственных организациях  Лотошинского муниципального района на 16 мая 2019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</si>
  <si>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</si>
  <si>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</si>
  <si>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2018 год </t>
  </si>
  <si>
    <t xml:space="preserve"> +/- к прошлому году, кг</t>
  </si>
  <si>
    <t>Валовый надой молока, кг</t>
  </si>
  <si>
    <t>Валовый надой молока 2018, кг</t>
  </si>
  <si>
    <t>Надой на 1 фуражную корову, кг</t>
  </si>
  <si>
    <t>Надой        на 1 фуражную корову 2018,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</si>
  <si>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</si>
  <si>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</si>
  <si>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2018 , кг</t>
  </si>
  <si>
    <t>Реализовано молока в зачетном весе, кг</t>
  </si>
  <si>
    <t>Жирность молока,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</si>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</sst>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B1" zoomScale="95" workbookViewId="0">
      <selection activeCell="O14" sqref="O14"/>
    </sheetView>
  </sheetViews>
  <sheetFormatPr defaultRowHeight="1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7" ht="47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7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4</v>
      </c>
      <c r="K2" s="4" t="s">
        <v>9</v>
      </c>
      <c r="L2" s="4" t="s">
        <v>10</v>
      </c>
      <c r="M2" s="4" t="s">
        <v>11</v>
      </c>
      <c r="N2" s="4" t="s">
        <v>4</v>
      </c>
      <c r="O2" s="4" t="s">
        <v>12</v>
      </c>
      <c r="P2" s="5" t="s">
        <v>13</v>
      </c>
    </row>
    <row r="3" spans="1:17" ht="42" customHeight="1">
      <c r="A3" s="6" t="s">
        <v>14</v>
      </c>
      <c r="B3" s="7">
        <v>940</v>
      </c>
      <c r="C3" s="7">
        <v>820</v>
      </c>
      <c r="D3" s="7">
        <f>B3-C3</f>
        <v>120</v>
      </c>
      <c r="E3" s="7">
        <v>17086</v>
      </c>
      <c r="F3" s="8">
        <v>14129</v>
      </c>
      <c r="G3" s="7">
        <f>E3-F3</f>
        <v>2957</v>
      </c>
      <c r="H3" s="9">
        <f t="shared" ref="H3:I6" si="0">E3/B3</f>
        <v>18.176595744680853</v>
      </c>
      <c r="I3" s="10">
        <f t="shared" si="0"/>
        <v>17.230487804878049</v>
      </c>
      <c r="J3" s="9">
        <f>H3-I3</f>
        <v>0.94610793980280405</v>
      </c>
      <c r="K3" s="7">
        <v>508</v>
      </c>
      <c r="L3" s="7">
        <v>16578</v>
      </c>
      <c r="M3" s="8">
        <v>13499</v>
      </c>
      <c r="N3" s="7">
        <f t="shared" ref="N3:N8" si="1">L3-M3</f>
        <v>3079</v>
      </c>
      <c r="O3" s="11">
        <f>L3*P3/3.4</f>
        <v>18528.352941176468</v>
      </c>
      <c r="P3" s="12">
        <v>3.8</v>
      </c>
    </row>
    <row r="4" spans="1:17" ht="42" customHeight="1">
      <c r="A4" s="13" t="s">
        <v>15</v>
      </c>
      <c r="B4" s="14">
        <v>1140</v>
      </c>
      <c r="C4" s="14">
        <v>1078</v>
      </c>
      <c r="D4" s="14">
        <f>B4-C4</f>
        <v>62</v>
      </c>
      <c r="E4" s="14">
        <v>19735</v>
      </c>
      <c r="F4" s="14">
        <v>20978</v>
      </c>
      <c r="G4" s="14">
        <f>E4-F4</f>
        <v>-1243</v>
      </c>
      <c r="H4" s="10">
        <f t="shared" si="0"/>
        <v>17.311403508771932</v>
      </c>
      <c r="I4" s="10">
        <f t="shared" si="0"/>
        <v>19.460111317254174</v>
      </c>
      <c r="J4" s="10">
        <f>H4-I4</f>
        <v>-2.1487078084822429</v>
      </c>
      <c r="K4" s="14">
        <v>1535</v>
      </c>
      <c r="L4" s="14">
        <v>18200</v>
      </c>
      <c r="M4" s="14">
        <v>19412</v>
      </c>
      <c r="N4" s="14">
        <f t="shared" si="1"/>
        <v>-1212</v>
      </c>
      <c r="O4" s="15">
        <f>L4*P4/3.4</f>
        <v>18735.294117647059</v>
      </c>
      <c r="P4" s="16">
        <v>3.5</v>
      </c>
    </row>
    <row r="5" spans="1:17" ht="42" customHeight="1">
      <c r="A5" s="13" t="s">
        <v>16</v>
      </c>
      <c r="B5" s="14">
        <v>846</v>
      </c>
      <c r="C5" s="14">
        <v>808</v>
      </c>
      <c r="D5" s="14">
        <f>B5-C5</f>
        <v>38</v>
      </c>
      <c r="E5" s="14">
        <v>16493</v>
      </c>
      <c r="F5" s="14">
        <v>16276</v>
      </c>
      <c r="G5" s="14">
        <f>E5-F5</f>
        <v>217</v>
      </c>
      <c r="H5" s="10">
        <f t="shared" si="0"/>
        <v>19.495271867612292</v>
      </c>
      <c r="I5" s="10">
        <f t="shared" si="0"/>
        <v>20.143564356435643</v>
      </c>
      <c r="J5" s="10">
        <f>H5-I5</f>
        <v>-0.64829248882335122</v>
      </c>
      <c r="K5" s="14">
        <v>316</v>
      </c>
      <c r="L5" s="14">
        <v>15385</v>
      </c>
      <c r="M5" s="14">
        <v>14905</v>
      </c>
      <c r="N5" s="14">
        <f t="shared" si="1"/>
        <v>480</v>
      </c>
      <c r="O5" s="15">
        <f>L5*P5/3.4</f>
        <v>19638.5</v>
      </c>
      <c r="P5" s="16">
        <v>4.34</v>
      </c>
    </row>
    <row r="6" spans="1:17" ht="42" customHeight="1">
      <c r="A6" s="13" t="s">
        <v>17</v>
      </c>
      <c r="B6" s="14">
        <v>560</v>
      </c>
      <c r="C6" s="14">
        <v>560</v>
      </c>
      <c r="D6" s="14">
        <f>B6-C6</f>
        <v>0</v>
      </c>
      <c r="E6" s="14">
        <v>7255</v>
      </c>
      <c r="F6" s="14">
        <v>7948</v>
      </c>
      <c r="G6" s="14">
        <f>E6-F6</f>
        <v>-693</v>
      </c>
      <c r="H6" s="10">
        <f t="shared" si="0"/>
        <v>12.955357142857142</v>
      </c>
      <c r="I6" s="10">
        <f t="shared" si="0"/>
        <v>14.192857142857143</v>
      </c>
      <c r="J6" s="10">
        <f>H6-I6</f>
        <v>-1.2375000000000007</v>
      </c>
      <c r="K6" s="14">
        <v>795</v>
      </c>
      <c r="L6" s="14">
        <v>6430</v>
      </c>
      <c r="M6" s="14">
        <v>7351</v>
      </c>
      <c r="N6" s="14">
        <f t="shared" si="1"/>
        <v>-921</v>
      </c>
      <c r="O6" s="15">
        <f>L6*P6/3.4</f>
        <v>7753.823529411764</v>
      </c>
      <c r="P6" s="16">
        <v>4.0999999999999996</v>
      </c>
      <c r="Q6" s="17">
        <v>4</v>
      </c>
    </row>
    <row r="7" spans="1:17" ht="42" customHeight="1" thickBot="1">
      <c r="A7" s="18" t="s">
        <v>18</v>
      </c>
      <c r="B7" s="19"/>
      <c r="C7" s="19"/>
      <c r="D7" s="19"/>
      <c r="E7" s="19"/>
      <c r="F7" s="20"/>
      <c r="G7" s="19"/>
      <c r="H7" s="21"/>
      <c r="I7" s="21"/>
      <c r="J7" s="21"/>
      <c r="K7" s="19"/>
      <c r="L7" s="19">
        <v>792</v>
      </c>
      <c r="M7" s="22">
        <v>829</v>
      </c>
      <c r="N7" s="19">
        <f t="shared" si="1"/>
        <v>-37</v>
      </c>
      <c r="O7" s="23">
        <f>L7</f>
        <v>792</v>
      </c>
      <c r="P7" s="24"/>
    </row>
    <row r="8" spans="1:17" ht="42" customHeight="1" thickBot="1">
      <c r="A8" s="25" t="s">
        <v>19</v>
      </c>
      <c r="B8" s="26">
        <f>SUM(B3:B7)</f>
        <v>3486</v>
      </c>
      <c r="C8" s="26">
        <f>SUM(C3:C6)</f>
        <v>3266</v>
      </c>
      <c r="D8" s="26">
        <f>B8-C8</f>
        <v>220</v>
      </c>
      <c r="E8" s="26">
        <f>SUM(E3:E7)</f>
        <v>60569</v>
      </c>
      <c r="F8" s="26">
        <f>SUM(F3:F6)</f>
        <v>59331</v>
      </c>
      <c r="G8" s="26">
        <f>E8-F8</f>
        <v>1238</v>
      </c>
      <c r="H8" s="27">
        <f>E8/B8</f>
        <v>17.374928284566838</v>
      </c>
      <c r="I8" s="27">
        <f>F8/C8</f>
        <v>18.166258420085732</v>
      </c>
      <c r="J8" s="27">
        <f>H8-I8</f>
        <v>-0.7913301355188942</v>
      </c>
      <c r="K8" s="26">
        <f>SUM(K3:K7)</f>
        <v>3154</v>
      </c>
      <c r="L8" s="26">
        <f>SUM(L3:L7)</f>
        <v>57385</v>
      </c>
      <c r="M8" s="26">
        <f>SUM(M3:M7)</f>
        <v>55996</v>
      </c>
      <c r="N8" s="26">
        <f t="shared" si="1"/>
        <v>1389</v>
      </c>
      <c r="O8" s="27">
        <f>SUM(O3:O7)</f>
        <v>65447.970588235286</v>
      </c>
      <c r="P8" s="28">
        <f>O8*3.4/L8</f>
        <v>3.8777224013243874</v>
      </c>
    </row>
  </sheetData>
  <mergeCells count="1">
    <mergeCell ref="A1:P1"/>
  </mergeCells>
  <pageMargins left="0.75" right="0.75" top="1" bottom="1" header="0.5" footer="0.5"/>
  <pageSetup paperSize="9" scale="71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Л.Е.</dc:creator>
  <cp:lastModifiedBy>Назарова Л.Е.</cp:lastModifiedBy>
  <dcterms:created xsi:type="dcterms:W3CDTF">2019-05-17T08:42:19Z</dcterms:created>
  <dcterms:modified xsi:type="dcterms:W3CDTF">2019-05-17T08:42:50Z</dcterms:modified>
</cp:coreProperties>
</file>