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8.07.19" sheetId="226" r:id="rId1"/>
  </sheets>
  <calcPr calcId="162913"/>
</workbook>
</file>

<file path=xl/calcChain.xml><?xml version="1.0" encoding="utf-8"?>
<calcChain xmlns="http://schemas.openxmlformats.org/spreadsheetml/2006/main">
  <c r="N8" i="226" l="1"/>
  <c r="M8" i="226"/>
  <c r="L8" i="226"/>
  <c r="K8" i="226"/>
  <c r="F8" i="226"/>
  <c r="G8" i="226" s="1"/>
  <c r="E8" i="226"/>
  <c r="H8" i="226" s="1"/>
  <c r="C8" i="226"/>
  <c r="B8" i="226"/>
  <c r="D8" i="226" s="1"/>
  <c r="O7" i="226"/>
  <c r="N7" i="226"/>
  <c r="O6" i="226"/>
  <c r="N6" i="226"/>
  <c r="I6" i="226"/>
  <c r="H6" i="226"/>
  <c r="J6" i="226" s="1"/>
  <c r="G6" i="226"/>
  <c r="D6" i="226"/>
  <c r="O5" i="226"/>
  <c r="N5" i="226"/>
  <c r="J5" i="226"/>
  <c r="I5" i="226"/>
  <c r="H5" i="226"/>
  <c r="G5" i="226"/>
  <c r="D5" i="226"/>
  <c r="O4" i="226"/>
  <c r="N4" i="226"/>
  <c r="I4" i="226"/>
  <c r="J4" i="226" s="1"/>
  <c r="H4" i="226"/>
  <c r="G4" i="226"/>
  <c r="D4" i="226"/>
  <c r="O3" i="226"/>
  <c r="O8" i="226" s="1"/>
  <c r="P8" i="226" s="1"/>
  <c r="N3" i="226"/>
  <c r="I3" i="226"/>
  <c r="H3" i="226"/>
  <c r="J3" i="226" s="1"/>
  <c r="G3" i="226"/>
  <c r="D3" i="226"/>
  <c r="I8" i="226" l="1"/>
  <c r="J8" i="226" s="1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<sst xmlns="http://schemas.openxmlformats.org/spreadsheetml/2006/main" count="23" uniqueCount="21">
  <si>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</si>
  <si>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</si>
  <si>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</si>
  <si>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</si>
  <si>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</si>
  <si>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</si>
  <si>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</si>
  <si>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</si>
  <si>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</si>
  <si>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</si>
  <si>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</si>
  <si>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</si>
  <si>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</si>
  <si>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</si>
  <si>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</si>
  <si>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2018 год </t>
  </si>
  <si>
    <t>Валовый надой молока 2018, кг</t>
  </si>
  <si>
    <t>Надой        на 1 фуражную корову 2018, кг</t>
  </si>
  <si>
    <t>Реализовано молока в физическом весе 2018 , кг</t>
  </si>
  <si>
    <t xml:space="preserve"> +/- к прошлому году</t>
  </si>
  <si>
    <t xml:space="preserve">Производство молока в сельскохозяйственных организациях  Лотошинского муниципального района на 28 июля 2019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</si>
</sst>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F14" sqref="F14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2" t="s">
        <v>6</v>
      </c>
      <c r="B2" s="13" t="s">
        <v>0</v>
      </c>
      <c r="C2" s="13" t="s">
        <v>15</v>
      </c>
      <c r="D2" s="13" t="s">
        <v>19</v>
      </c>
      <c r="E2" s="13" t="s">
        <v>2</v>
      </c>
      <c r="F2" s="13" t="s">
        <v>16</v>
      </c>
      <c r="G2" s="13" t="s">
        <v>8</v>
      </c>
      <c r="H2" s="13" t="s">
        <v>13</v>
      </c>
      <c r="I2" s="13" t="s">
        <v>17</v>
      </c>
      <c r="J2" s="13" t="s">
        <v>8</v>
      </c>
      <c r="K2" s="13" t="s">
        <v>3</v>
      </c>
      <c r="L2" s="13" t="s">
        <v>4</v>
      </c>
      <c r="M2" s="13" t="s">
        <v>18</v>
      </c>
      <c r="N2" s="13" t="s">
        <v>8</v>
      </c>
      <c r="O2" s="13" t="s">
        <v>5</v>
      </c>
      <c r="P2" s="14" t="s">
        <v>14</v>
      </c>
    </row>
    <row r="3" spans="1:16" ht="42" customHeight="1" x14ac:dyDescent="0.25">
      <c r="A3" s="5" t="s">
        <v>7</v>
      </c>
      <c r="B3" s="6">
        <v>940</v>
      </c>
      <c r="C3" s="6">
        <v>820</v>
      </c>
      <c r="D3" s="6">
        <f>B3-C3</f>
        <v>120</v>
      </c>
      <c r="E3" s="6">
        <v>15033</v>
      </c>
      <c r="F3" s="19">
        <v>14591</v>
      </c>
      <c r="G3" s="6">
        <f>E3-F3</f>
        <v>442</v>
      </c>
      <c r="H3" s="22">
        <f t="shared" ref="H3:I6" si="0">E3/B3</f>
        <v>15.992553191489362</v>
      </c>
      <c r="I3" s="23">
        <f t="shared" si="0"/>
        <v>17.793902439024389</v>
      </c>
      <c r="J3" s="22">
        <f>H3-I3</f>
        <v>-1.8013492475350272</v>
      </c>
      <c r="K3" s="6">
        <v>460</v>
      </c>
      <c r="L3" s="6">
        <v>14573</v>
      </c>
      <c r="M3" s="19">
        <v>13894</v>
      </c>
      <c r="N3" s="6">
        <f t="shared" ref="N3:N8" si="1">L3-M3</f>
        <v>679</v>
      </c>
      <c r="O3" s="7">
        <f>L3*P3/3.4</f>
        <v>16287.470588235294</v>
      </c>
      <c r="P3" s="20">
        <v>3.8</v>
      </c>
    </row>
    <row r="4" spans="1:16" ht="42" customHeight="1" x14ac:dyDescent="0.25">
      <c r="A4" s="2" t="s">
        <v>9</v>
      </c>
      <c r="B4" s="1">
        <v>1150</v>
      </c>
      <c r="C4" s="1">
        <v>1078</v>
      </c>
      <c r="D4" s="1">
        <f>B4-C4</f>
        <v>72</v>
      </c>
      <c r="E4" s="1">
        <v>19393</v>
      </c>
      <c r="F4" s="1">
        <v>20570</v>
      </c>
      <c r="G4" s="1">
        <f>E4-F4</f>
        <v>-1177</v>
      </c>
      <c r="H4" s="23">
        <f t="shared" si="0"/>
        <v>16.863478260869567</v>
      </c>
      <c r="I4" s="23">
        <f t="shared" si="0"/>
        <v>19.081632653061224</v>
      </c>
      <c r="J4" s="23">
        <f>H4-I4</f>
        <v>-2.2181543921916571</v>
      </c>
      <c r="K4" s="1">
        <v>1833</v>
      </c>
      <c r="L4" s="1">
        <v>17560</v>
      </c>
      <c r="M4" s="1">
        <v>19070</v>
      </c>
      <c r="N4" s="1">
        <f t="shared" si="1"/>
        <v>-1510</v>
      </c>
      <c r="O4" s="3">
        <f>L4*P4/3.4</f>
        <v>19625.882352941178</v>
      </c>
      <c r="P4" s="4">
        <v>3.8</v>
      </c>
    </row>
    <row r="5" spans="1:16" ht="42" customHeight="1" x14ac:dyDescent="0.25">
      <c r="A5" s="2" t="s">
        <v>10</v>
      </c>
      <c r="B5" s="1">
        <v>846</v>
      </c>
      <c r="C5" s="1">
        <v>828</v>
      </c>
      <c r="D5" s="1">
        <f>B5-C5</f>
        <v>18</v>
      </c>
      <c r="E5" s="1">
        <v>16079</v>
      </c>
      <c r="F5" s="1">
        <v>16169</v>
      </c>
      <c r="G5" s="1">
        <f>E5-F5</f>
        <v>-90</v>
      </c>
      <c r="H5" s="23">
        <f t="shared" si="0"/>
        <v>19.005910165484632</v>
      </c>
      <c r="I5" s="23">
        <f t="shared" si="0"/>
        <v>19.527777777777779</v>
      </c>
      <c r="J5" s="23">
        <f>H5-I5</f>
        <v>-0.52186761229314627</v>
      </c>
      <c r="K5" s="1">
        <v>524</v>
      </c>
      <c r="L5" s="1">
        <v>14425</v>
      </c>
      <c r="M5" s="1">
        <v>14525</v>
      </c>
      <c r="N5" s="1">
        <f t="shared" si="1"/>
        <v>-100</v>
      </c>
      <c r="O5" s="3">
        <f>L5*P5/3.4</f>
        <v>16588.75</v>
      </c>
      <c r="P5" s="4">
        <v>3.91</v>
      </c>
    </row>
    <row r="6" spans="1:16" ht="42" customHeight="1" x14ac:dyDescent="0.25">
      <c r="A6" s="2" t="s">
        <v>11</v>
      </c>
      <c r="B6" s="1">
        <v>560</v>
      </c>
      <c r="C6" s="1">
        <v>560</v>
      </c>
      <c r="D6" s="1">
        <f>B6-C6</f>
        <v>0</v>
      </c>
      <c r="E6" s="1">
        <v>7350</v>
      </c>
      <c r="F6" s="1">
        <v>6248</v>
      </c>
      <c r="G6" s="1">
        <f>E6-F6</f>
        <v>1102</v>
      </c>
      <c r="H6" s="23">
        <f t="shared" si="0"/>
        <v>13.125</v>
      </c>
      <c r="I6" s="23">
        <f t="shared" si="0"/>
        <v>11.157142857142857</v>
      </c>
      <c r="J6" s="23">
        <f>H6-I6</f>
        <v>1.9678571428571434</v>
      </c>
      <c r="K6" s="1">
        <v>471</v>
      </c>
      <c r="L6" s="1">
        <v>6849</v>
      </c>
      <c r="M6" s="1">
        <v>5580</v>
      </c>
      <c r="N6" s="1">
        <f t="shared" si="1"/>
        <v>1269</v>
      </c>
      <c r="O6" s="3">
        <f>L6*P6/3.4</f>
        <v>7453.3235294117658</v>
      </c>
      <c r="P6" s="4">
        <v>3.7</v>
      </c>
    </row>
    <row r="7" spans="1:16" ht="42" customHeight="1" thickBot="1" x14ac:dyDescent="0.3">
      <c r="A7" s="8" t="s">
        <v>12</v>
      </c>
      <c r="B7" s="9"/>
      <c r="C7" s="9"/>
      <c r="D7" s="9"/>
      <c r="E7" s="9"/>
      <c r="F7" s="18"/>
      <c r="G7" s="9"/>
      <c r="H7" s="24"/>
      <c r="I7" s="24"/>
      <c r="J7" s="24"/>
      <c r="K7" s="9"/>
      <c r="L7" s="9"/>
      <c r="M7" s="18">
        <v>1322</v>
      </c>
      <c r="N7" s="9">
        <f t="shared" si="1"/>
        <v>-1322</v>
      </c>
      <c r="O7" s="10">
        <f>L7</f>
        <v>0</v>
      </c>
      <c r="P7" s="11"/>
    </row>
    <row r="8" spans="1:16" ht="42" customHeight="1" thickBot="1" x14ac:dyDescent="0.3">
      <c r="A8" s="15" t="s">
        <v>1</v>
      </c>
      <c r="B8" s="16">
        <f>SUM(B3:B7)</f>
        <v>3496</v>
      </c>
      <c r="C8" s="16">
        <f>SUM(C3:C6)</f>
        <v>3286</v>
      </c>
      <c r="D8" s="16">
        <f>B8-C8</f>
        <v>210</v>
      </c>
      <c r="E8" s="16">
        <f>SUM(E3:E7)</f>
        <v>57855</v>
      </c>
      <c r="F8" s="16">
        <f>SUM(F3:F6)</f>
        <v>57578</v>
      </c>
      <c r="G8" s="16">
        <f>E8-F8</f>
        <v>277</v>
      </c>
      <c r="H8" s="25">
        <f>E8/B8</f>
        <v>16.548913043478262</v>
      </c>
      <c r="I8" s="25">
        <f>F8/C8</f>
        <v>17.52221545952526</v>
      </c>
      <c r="J8" s="25">
        <f>H8-I8</f>
        <v>-0.97330241604699808</v>
      </c>
      <c r="K8" s="16">
        <f>SUM(K3:K7)</f>
        <v>3288</v>
      </c>
      <c r="L8" s="16">
        <f>SUM(L3:L7)</f>
        <v>53407</v>
      </c>
      <c r="M8" s="16">
        <f>SUM(M3:M7)</f>
        <v>54391</v>
      </c>
      <c r="N8" s="16">
        <f t="shared" si="1"/>
        <v>-984</v>
      </c>
      <c r="O8" s="17">
        <f>SUM(O3:O7)</f>
        <v>59955.426470588238</v>
      </c>
      <c r="P8" s="21">
        <f>O8*3.4/L8</f>
        <v>3.8168863632108154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28.07.19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2018-11-12T09:02:29Z</cp:lastPrinted>
  <dcterms:created xsi:type="dcterms:W3CDTF">2014-09-03T05:37:13Z</dcterms:created>
  <dcterms:modified xsi:type="dcterms:W3CDTF">2019-07-29T08:08:48Z</dcterms:modified>
</cp:coreProperties>
</file>