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7.05.20" sheetId="227" r:id="rId1"/>
    <sheet name="18.05.20" sheetId="228" r:id="rId2"/>
  </sheets>
  <calcPr calcId="162913"/>
</workbook>
</file>

<file path=xl/calcChain.xml><?xml version="1.0" encoding="utf-8"?>
<calcChain xmlns="http://schemas.openxmlformats.org/spreadsheetml/2006/main">
  <c r="N8" i="228" l="1"/>
  <c r="M8" i="228"/>
  <c r="L8" i="228"/>
  <c r="K8" i="228"/>
  <c r="F8" i="228"/>
  <c r="I8" i="228" s="1"/>
  <c r="E8" i="228"/>
  <c r="C8" i="228"/>
  <c r="B8" i="228"/>
  <c r="H8" i="228" s="1"/>
  <c r="O7" i="228"/>
  <c r="N7" i="228"/>
  <c r="O6" i="228"/>
  <c r="N6" i="228"/>
  <c r="I6" i="228"/>
  <c r="H6" i="228"/>
  <c r="J6" i="228" s="1"/>
  <c r="G6" i="228"/>
  <c r="D6" i="228"/>
  <c r="O5" i="228"/>
  <c r="N5" i="228"/>
  <c r="J5" i="228"/>
  <c r="I5" i="228"/>
  <c r="H5" i="228"/>
  <c r="G5" i="228"/>
  <c r="D5" i="228"/>
  <c r="O4" i="228"/>
  <c r="N4" i="228"/>
  <c r="I4" i="228"/>
  <c r="J4" i="228" s="1"/>
  <c r="H4" i="228"/>
  <c r="G4" i="228"/>
  <c r="D4" i="228"/>
  <c r="O3" i="228"/>
  <c r="O8" i="228" s="1"/>
  <c r="P8" i="228" s="1"/>
  <c r="N3" i="228"/>
  <c r="I3" i="228"/>
  <c r="H3" i="228"/>
  <c r="J3" i="228" s="1"/>
  <c r="G3" i="228"/>
  <c r="D3" i="228"/>
  <c r="N8" i="227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8" l="1"/>
  <c r="G8" i="228"/>
  <c r="D8" i="228"/>
  <c r="J8" i="227"/>
  <c r="G8" i="227"/>
  <c r="D8" i="227"/>
</calcChain>
</file>

<file path=xl/sharedStrings.xml><?xml version="1.0" encoding="utf-8"?>
<sst xmlns="http://schemas.openxmlformats.org/spreadsheetml/2006/main" count="48" uniqueCount="24">
  <si>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</si>
  <si>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</si>
  <si>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</si>
  <si>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</si>
  <si>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</si>
  <si>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</si>
  <si>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</si>
  <si>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</si>
  <si>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</si>
  <si>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</si>
  <si>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</si>
  <si>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</si>
  <si>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</si>
  <si>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</si>
  <si>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</si>
  <si>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</si>
  <si>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</si>
  <si>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</si>
  <si>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</si>
  <si>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</si>
  <si>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17 мая 2020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</si>
  <si>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городского округа Лотошино на 18 мая 2020 года                                                                                                                                            </t>
  </si>
  <si>
    <t xml:space="preserve">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</si>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</sst>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C16" sqref="C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18761</v>
      </c>
      <c r="F3" s="23">
        <v>17086</v>
      </c>
      <c r="G3" s="6">
        <f>E3-F3</f>
        <v>1675</v>
      </c>
      <c r="H3" s="19">
        <f t="shared" ref="H3:I6" si="0">E3/B3</f>
        <v>19.852910052910055</v>
      </c>
      <c r="I3" s="20">
        <f t="shared" si="0"/>
        <v>18.176595744680853</v>
      </c>
      <c r="J3" s="19">
        <f>H3-I3</f>
        <v>1.6763143082292018</v>
      </c>
      <c r="K3" s="6">
        <v>609</v>
      </c>
      <c r="L3" s="6">
        <v>18152</v>
      </c>
      <c r="M3" s="23">
        <v>16578</v>
      </c>
      <c r="N3" s="6">
        <f t="shared" ref="N3:N8" si="1">L3-M3</f>
        <v>1574</v>
      </c>
      <c r="O3" s="17">
        <f>L3*P3/3.4</f>
        <v>20394.305882352943</v>
      </c>
      <c r="P3" s="25">
        <v>3.82</v>
      </c>
    </row>
    <row r="4" spans="1:16" ht="42" customHeight="1" x14ac:dyDescent="0.25">
      <c r="A4" s="2" t="s">
        <v>9</v>
      </c>
      <c r="B4" s="1">
        <v>1020</v>
      </c>
      <c r="C4" s="1">
        <v>1140</v>
      </c>
      <c r="D4" s="1">
        <f>B4-C4</f>
        <v>-120</v>
      </c>
      <c r="E4" s="1">
        <v>21132</v>
      </c>
      <c r="F4" s="1">
        <v>19366</v>
      </c>
      <c r="G4" s="1">
        <f>E4-F4</f>
        <v>1766</v>
      </c>
      <c r="H4" s="20">
        <f t="shared" si="0"/>
        <v>20.71764705882353</v>
      </c>
      <c r="I4" s="20">
        <f t="shared" si="0"/>
        <v>16.987719298245615</v>
      </c>
      <c r="J4" s="20">
        <f>H4-I4</f>
        <v>3.7299277605779153</v>
      </c>
      <c r="K4" s="1">
        <v>812</v>
      </c>
      <c r="L4" s="1">
        <v>20320</v>
      </c>
      <c r="M4" s="1">
        <v>17820</v>
      </c>
      <c r="N4" s="1">
        <f t="shared" si="1"/>
        <v>2500</v>
      </c>
      <c r="O4" s="3">
        <f>L4*P4/3.4</f>
        <v>23308.235294117647</v>
      </c>
      <c r="P4" s="4">
        <v>3.9</v>
      </c>
    </row>
    <row r="5" spans="1:16" ht="42" customHeight="1" x14ac:dyDescent="0.25">
      <c r="A5" s="2" t="s">
        <v>10</v>
      </c>
      <c r="B5" s="1">
        <v>927</v>
      </c>
      <c r="C5" s="1">
        <v>846</v>
      </c>
      <c r="D5" s="1">
        <f>B5-C5</f>
        <v>81</v>
      </c>
      <c r="E5" s="1">
        <v>18120</v>
      </c>
      <c r="F5" s="1">
        <v>16298</v>
      </c>
      <c r="G5" s="1">
        <f>E5-F5</f>
        <v>1822</v>
      </c>
      <c r="H5" s="20">
        <f t="shared" si="0"/>
        <v>19.546925566343042</v>
      </c>
      <c r="I5" s="20">
        <f t="shared" si="0"/>
        <v>19.264775413711583</v>
      </c>
      <c r="J5" s="20">
        <f>H5-I5</f>
        <v>0.28215015263145915</v>
      </c>
      <c r="K5" s="1">
        <v>606</v>
      </c>
      <c r="L5" s="1">
        <v>17514</v>
      </c>
      <c r="M5" s="1">
        <v>14688</v>
      </c>
      <c r="N5" s="1">
        <f t="shared" si="1"/>
        <v>2826</v>
      </c>
      <c r="O5" s="3">
        <f>L5*P5/3.4</f>
        <v>21068.311764705883</v>
      </c>
      <c r="P5" s="4">
        <v>4.09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7467</v>
      </c>
      <c r="F6" s="1">
        <v>7358</v>
      </c>
      <c r="G6" s="1">
        <f>E6-F6</f>
        <v>109</v>
      </c>
      <c r="H6" s="20">
        <f t="shared" si="0"/>
        <v>19.4453125</v>
      </c>
      <c r="I6" s="20">
        <f t="shared" si="0"/>
        <v>13.139285714285714</v>
      </c>
      <c r="J6" s="20">
        <f>H6-I6</f>
        <v>6.3060267857142858</v>
      </c>
      <c r="K6" s="1">
        <v>1027</v>
      </c>
      <c r="L6" s="1">
        <v>6440</v>
      </c>
      <c r="M6" s="1">
        <v>6484</v>
      </c>
      <c r="N6" s="1">
        <f t="shared" si="1"/>
        <v>-44</v>
      </c>
      <c r="O6" s="3">
        <f>L6*P6/3.4</f>
        <v>7576.4705882352946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1"/>
      <c r="I7" s="21"/>
      <c r="J7" s="21"/>
      <c r="K7" s="8"/>
      <c r="L7" s="8"/>
      <c r="M7" s="24">
        <v>1291</v>
      </c>
      <c r="N7" s="8">
        <f t="shared" si="1"/>
        <v>-1291</v>
      </c>
      <c r="O7" s="9">
        <f>L7</f>
        <v>0</v>
      </c>
      <c r="P7" s="10"/>
    </row>
    <row r="8" spans="1:16" ht="42" customHeight="1" thickBot="1" x14ac:dyDescent="0.3">
      <c r="A8" s="14" t="s">
        <v>1</v>
      </c>
      <c r="B8" s="15">
        <f>SUM(B3:B7)</f>
        <v>3276</v>
      </c>
      <c r="C8" s="15">
        <f>SUM(C3:C6)</f>
        <v>3486</v>
      </c>
      <c r="D8" s="15">
        <f>B8-C8</f>
        <v>-210</v>
      </c>
      <c r="E8" s="15">
        <f>SUM(E3:E7)</f>
        <v>65480</v>
      </c>
      <c r="F8" s="15">
        <f>SUM(F3:F6)</f>
        <v>60108</v>
      </c>
      <c r="G8" s="15">
        <f>E8-F8</f>
        <v>5372</v>
      </c>
      <c r="H8" s="22">
        <f>E8/B8</f>
        <v>19.987789987789988</v>
      </c>
      <c r="I8" s="22">
        <f>F8/C8</f>
        <v>17.242685025817558</v>
      </c>
      <c r="J8" s="22">
        <f>H8-I8</f>
        <v>2.7451049619724301</v>
      </c>
      <c r="K8" s="15">
        <f>SUM(K3:K7)</f>
        <v>3054</v>
      </c>
      <c r="L8" s="15">
        <f>SUM(L3:L7)</f>
        <v>62426</v>
      </c>
      <c r="M8" s="15">
        <f>SUM(M3:M7)</f>
        <v>56861</v>
      </c>
      <c r="N8" s="15">
        <f t="shared" si="1"/>
        <v>5565</v>
      </c>
      <c r="O8" s="16">
        <f>SUM(O3:O7)</f>
        <v>72347.323529411777</v>
      </c>
      <c r="P8" s="18">
        <f>O8*3.4/L8</f>
        <v>3.9403597859866086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5" workbookViewId="0">
      <selection activeCell="J13" sqref="J13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18906</v>
      </c>
      <c r="F3" s="23">
        <v>17056</v>
      </c>
      <c r="G3" s="6">
        <f>E3-F3</f>
        <v>1850</v>
      </c>
      <c r="H3" s="19">
        <f t="shared" ref="H3:I6" si="0">E3/B3</f>
        <v>20.006349206349206</v>
      </c>
      <c r="I3" s="20">
        <f t="shared" si="0"/>
        <v>18.144680851063828</v>
      </c>
      <c r="J3" s="19">
        <f>H3-I3</f>
        <v>1.8616683552853779</v>
      </c>
      <c r="K3" s="28">
        <v>658</v>
      </c>
      <c r="L3" s="6">
        <v>18248</v>
      </c>
      <c r="M3" s="23">
        <v>16612</v>
      </c>
      <c r="N3" s="6">
        <f t="shared" ref="N3:N8" si="1">L3-M3</f>
        <v>1636</v>
      </c>
      <c r="O3" s="17">
        <f>L3*P3/3.4</f>
        <v>20502.164705882355</v>
      </c>
      <c r="P3" s="25">
        <v>3.82</v>
      </c>
    </row>
    <row r="4" spans="1:16" ht="42" customHeight="1" x14ac:dyDescent="0.25">
      <c r="A4" s="2" t="s">
        <v>9</v>
      </c>
      <c r="B4" s="1">
        <v>1020</v>
      </c>
      <c r="C4" s="1">
        <v>1140</v>
      </c>
      <c r="D4" s="1">
        <f>B4-C4</f>
        <v>-120</v>
      </c>
      <c r="E4" s="1">
        <v>20957</v>
      </c>
      <c r="F4" s="1">
        <v>19511</v>
      </c>
      <c r="G4" s="1">
        <f>E4-F4</f>
        <v>1446</v>
      </c>
      <c r="H4" s="20">
        <f t="shared" si="0"/>
        <v>20.54607843137255</v>
      </c>
      <c r="I4" s="20">
        <f t="shared" si="0"/>
        <v>17.114912280701756</v>
      </c>
      <c r="J4" s="20">
        <f>H4-I4</f>
        <v>3.4311661506707942</v>
      </c>
      <c r="K4" s="29">
        <v>812</v>
      </c>
      <c r="L4" s="1">
        <v>20145</v>
      </c>
      <c r="M4" s="1">
        <v>17910</v>
      </c>
      <c r="N4" s="1">
        <f t="shared" si="1"/>
        <v>2235</v>
      </c>
      <c r="O4" s="3">
        <f>L4*P4/3.4</f>
        <v>23107.5</v>
      </c>
      <c r="P4" s="4">
        <v>3.9</v>
      </c>
    </row>
    <row r="5" spans="1:16" ht="42" customHeight="1" x14ac:dyDescent="0.25">
      <c r="A5" s="2" t="s">
        <v>10</v>
      </c>
      <c r="B5" s="1">
        <v>927</v>
      </c>
      <c r="C5" s="1">
        <v>846</v>
      </c>
      <c r="D5" s="1">
        <f>B5-C5</f>
        <v>81</v>
      </c>
      <c r="E5" s="1">
        <v>18307</v>
      </c>
      <c r="F5" s="1">
        <v>16332</v>
      </c>
      <c r="G5" s="1">
        <f>E5-F5</f>
        <v>1975</v>
      </c>
      <c r="H5" s="20">
        <f t="shared" si="0"/>
        <v>19.748651564185543</v>
      </c>
      <c r="I5" s="20">
        <f t="shared" si="0"/>
        <v>19.304964539007091</v>
      </c>
      <c r="J5" s="20">
        <f>H5-I5</f>
        <v>0.44368702517845193</v>
      </c>
      <c r="K5" s="29">
        <v>642</v>
      </c>
      <c r="L5" s="1">
        <v>15329</v>
      </c>
      <c r="M5" s="1">
        <v>14734</v>
      </c>
      <c r="N5" s="1">
        <f t="shared" si="1"/>
        <v>595</v>
      </c>
      <c r="O5" s="3">
        <f>L5*P5/3.4</f>
        <v>18484.970588235294</v>
      </c>
      <c r="P5" s="4">
        <v>4.0999999999999996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7389</v>
      </c>
      <c r="F6" s="1">
        <v>7523</v>
      </c>
      <c r="G6" s="1">
        <f>E6-F6</f>
        <v>-134</v>
      </c>
      <c r="H6" s="20">
        <f t="shared" si="0"/>
        <v>19.2421875</v>
      </c>
      <c r="I6" s="20">
        <f t="shared" si="0"/>
        <v>13.433928571428572</v>
      </c>
      <c r="J6" s="20">
        <f>H6-I6</f>
        <v>5.8082589285714281</v>
      </c>
      <c r="K6" s="29">
        <v>856</v>
      </c>
      <c r="L6" s="1">
        <v>6533</v>
      </c>
      <c r="M6" s="1">
        <v>6703</v>
      </c>
      <c r="N6" s="1">
        <f t="shared" si="1"/>
        <v>-170</v>
      </c>
      <c r="O6" s="3">
        <f>L6*P6/3.4</f>
        <v>7685.8823529411766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4"/>
      <c r="G7" s="8"/>
      <c r="H7" s="21"/>
      <c r="I7" s="21"/>
      <c r="J7" s="21"/>
      <c r="K7" s="30"/>
      <c r="L7" s="8">
        <v>2336</v>
      </c>
      <c r="M7" s="24">
        <v>1284</v>
      </c>
      <c r="N7" s="8">
        <f t="shared" si="1"/>
        <v>1052</v>
      </c>
      <c r="O7" s="9">
        <f>L7</f>
        <v>2336</v>
      </c>
      <c r="P7" s="10"/>
    </row>
    <row r="8" spans="1:16" ht="42" customHeight="1" thickBot="1" x14ac:dyDescent="0.3">
      <c r="A8" s="14" t="s">
        <v>1</v>
      </c>
      <c r="B8" s="15">
        <f>SUM(B3:B7)</f>
        <v>3276</v>
      </c>
      <c r="C8" s="15">
        <f>SUM(C3:C6)</f>
        <v>3486</v>
      </c>
      <c r="D8" s="15">
        <f>B8-C8</f>
        <v>-210</v>
      </c>
      <c r="E8" s="15">
        <f>SUM(E3:E7)</f>
        <v>65559</v>
      </c>
      <c r="F8" s="15">
        <f>SUM(F3:F6)</f>
        <v>60422</v>
      </c>
      <c r="G8" s="15">
        <f>E8-F8</f>
        <v>5137</v>
      </c>
      <c r="H8" s="22">
        <f>E8/B8</f>
        <v>20.011904761904763</v>
      </c>
      <c r="I8" s="22">
        <f>F8/C8</f>
        <v>17.332759609868045</v>
      </c>
      <c r="J8" s="22">
        <f>H8-I8</f>
        <v>2.6791451520367175</v>
      </c>
      <c r="K8" s="31">
        <f>SUM(K3:K7)</f>
        <v>2968</v>
      </c>
      <c r="L8" s="15">
        <f>SUM(L3:L7)</f>
        <v>62591</v>
      </c>
      <c r="M8" s="15">
        <f>SUM(M3:M7)</f>
        <v>57243</v>
      </c>
      <c r="N8" s="15">
        <f t="shared" si="1"/>
        <v>5348</v>
      </c>
      <c r="O8" s="16">
        <f>SUM(O3:O7)</f>
        <v>72116.517647058834</v>
      </c>
      <c r="P8" s="18">
        <f>O8*3.4/L8</f>
        <v>3.9174347749676475</v>
      </c>
    </row>
    <row r="16" spans="1:16" x14ac:dyDescent="0.25">
      <c r="M16" t="s">
        <v>22</v>
      </c>
    </row>
    <row r="17" spans="14:14" x14ac:dyDescent="0.25">
      <c r="N17" t="s">
        <v>23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17.05.20</vt:lpstr>
      <vt:lpstr>18.05.20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2020-05-18T08:14:26Z</dcterms:modified>
</cp:coreProperties>
</file>