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18.09.20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J5" i="1"/>
  <c r="AE5" i="1"/>
  <c r="AJ5" i="1"/>
  <c r="K5" i="1"/>
  <c r="AF5" i="1"/>
  <c r="AK5" i="1"/>
  <c r="AS5" i="1"/>
  <c r="J6" i="1"/>
  <c r="AE6" i="1"/>
  <c r="AJ6" i="1"/>
  <c r="K6" i="1"/>
  <c r="AF6" i="1"/>
  <c r="AK6" i="1"/>
  <c r="AS6" i="1"/>
  <c r="J7" i="1"/>
  <c r="AE7" i="1"/>
  <c r="AJ7" i="1"/>
  <c r="K7" i="1"/>
  <c r="AF7" i="1"/>
  <c r="AK7" i="1"/>
  <c r="AS7" i="1"/>
  <c r="J8" i="1"/>
  <c r="AE8" i="1"/>
  <c r="AJ8" i="1"/>
  <c r="K8" i="1"/>
  <c r="AF8" i="1"/>
  <c r="AK8" i="1"/>
  <c r="AS8" i="1"/>
  <c r="J9" i="1"/>
  <c r="AE9" i="1"/>
  <c r="AJ9" i="1"/>
  <c r="K9" i="1"/>
  <c r="AF9" i="1"/>
  <c r="AK9" i="1"/>
  <c r="AS9" i="1"/>
  <c r="AS10" i="1"/>
  <c r="AQ10" i="1"/>
  <c r="AP10" i="1"/>
  <c r="AR10" i="1"/>
  <c r="AO10" i="1"/>
  <c r="M5" i="1"/>
  <c r="M6" i="1"/>
  <c r="M7" i="1"/>
  <c r="M8" i="1"/>
  <c r="M9" i="1"/>
  <c r="M10" i="1"/>
  <c r="Q10" i="1"/>
  <c r="U10" i="1"/>
  <c r="Y10" i="1"/>
  <c r="AC10" i="1"/>
  <c r="AH10" i="1"/>
  <c r="AM10" i="1"/>
  <c r="C10" i="1"/>
  <c r="G10" i="1"/>
  <c r="K10" i="1"/>
  <c r="P10" i="1"/>
  <c r="T10" i="1"/>
  <c r="X10" i="1"/>
  <c r="AB10" i="1"/>
  <c r="AF10" i="1"/>
  <c r="AK10" i="1"/>
  <c r="AN10" i="1"/>
  <c r="B10" i="1"/>
  <c r="F10" i="1"/>
  <c r="J10" i="1"/>
  <c r="AE10" i="1"/>
  <c r="AJ10" i="1"/>
  <c r="AL10" i="1"/>
  <c r="AI10" i="1"/>
  <c r="AG10" i="1"/>
  <c r="AD10" i="1"/>
  <c r="AA10" i="1"/>
  <c r="Z10" i="1"/>
  <c r="W10" i="1"/>
  <c r="V10" i="1"/>
  <c r="S10" i="1"/>
  <c r="R10" i="1"/>
  <c r="O10" i="1"/>
  <c r="N10" i="1"/>
  <c r="L10" i="1"/>
  <c r="H10" i="1"/>
  <c r="I10" i="1"/>
  <c r="D10" i="1"/>
  <c r="E10" i="1"/>
  <c r="AR9" i="1"/>
  <c r="AH9" i="1"/>
  <c r="AM9" i="1"/>
  <c r="AN9" i="1"/>
  <c r="AL9" i="1"/>
  <c r="AI9" i="1"/>
  <c r="AG9" i="1"/>
  <c r="R9" i="1"/>
  <c r="N9" i="1"/>
  <c r="L9" i="1"/>
  <c r="I9" i="1"/>
  <c r="AH8" i="1"/>
  <c r="AM8" i="1"/>
  <c r="AN8" i="1"/>
  <c r="AL8" i="1"/>
  <c r="AI8" i="1"/>
  <c r="AG8" i="1"/>
  <c r="AD8" i="1"/>
  <c r="Z8" i="1"/>
  <c r="R8" i="1"/>
  <c r="N8" i="1"/>
  <c r="L8" i="1"/>
  <c r="I8" i="1"/>
  <c r="AH7" i="1"/>
  <c r="AM7" i="1"/>
  <c r="AN7" i="1"/>
  <c r="AL7" i="1"/>
  <c r="AI7" i="1"/>
  <c r="AG7" i="1"/>
  <c r="V7" i="1"/>
  <c r="R7" i="1"/>
  <c r="N7" i="1"/>
  <c r="L7" i="1"/>
  <c r="I7" i="1"/>
  <c r="E7" i="1"/>
  <c r="AH6" i="1"/>
  <c r="AM6" i="1"/>
  <c r="AN6" i="1"/>
  <c r="AL6" i="1"/>
  <c r="AI6" i="1"/>
  <c r="AG6" i="1"/>
  <c r="V6" i="1"/>
  <c r="R6" i="1"/>
  <c r="N6" i="1"/>
  <c r="L6" i="1"/>
  <c r="I6" i="1"/>
  <c r="AH5" i="1"/>
  <c r="AM5" i="1"/>
  <c r="AN5" i="1"/>
  <c r="AL5" i="1"/>
  <c r="AI5" i="1"/>
  <c r="N5" i="1"/>
  <c r="L5" i="1"/>
  <c r="I5" i="1"/>
</calcChain>
</file>

<file path=xl/sharedStrings.xml><?xml version="1.0" encoding="utf-8"?>
<sst xmlns="http://schemas.openxmlformats.org/spreadsheetml/2006/main" count="81" uniqueCount="37">
  <si>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</si>
  <si>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</si>
  <si>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</si>
  <si>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</si>
  <si>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</si>
  <si>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</si>
  <si>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</si>
  <si>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</si>
  <si>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</si>
  <si>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</si>
  <si>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</si>
  <si>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</si>
  <si>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</si>
  <si>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</si>
  <si>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</si>
  <si>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</si>
  <si>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</si>
  <si>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</si>
  <si>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</si>
  <si>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</si>
  <si>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</si>
  <si>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</si>
  <si>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</si>
  <si>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</si>
  <si>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</si>
  <si>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</si>
  <si>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</si>
  <si>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</si>
  <si>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</si>
  <si>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</si>
  <si>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</si>
  <si>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</si>
  <si>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</si>
  <si>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</si>
  <si>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 xml:space="preserve">    </t>
  </si>
  <si>
    <t xml:space="preserve">   </t>
  </si>
  <si>
    <t>Уборка зерновых, зерно-бобовых, масличных культур, многолетних трав по г.о. Лотошино на утро 18.09.2020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</si>
</sst>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3" sqref="J13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5.710937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2"/>
      <c r="AT1" s="72"/>
      <c r="AU1" s="72"/>
      <c r="AV1" s="72"/>
      <c r="AW1" s="72"/>
      <c r="AX1" s="72"/>
      <c r="AY1" s="72"/>
      <c r="AZ1" s="7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73" t="s">
        <v>0</v>
      </c>
      <c r="B2" s="76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  <c r="O2" s="79" t="s">
        <v>30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1"/>
      <c r="AH2" s="81"/>
      <c r="AI2" s="82"/>
      <c r="AJ2" s="64" t="s">
        <v>31</v>
      </c>
      <c r="AK2" s="65"/>
      <c r="AL2" s="66"/>
      <c r="AM2" s="66"/>
      <c r="AN2" s="66"/>
      <c r="AO2" s="60" t="s">
        <v>28</v>
      </c>
      <c r="AP2" s="62"/>
      <c r="AQ2" s="62"/>
      <c r="AR2" s="63"/>
      <c r="AS2" s="83" t="s">
        <v>2</v>
      </c>
      <c r="AT2" s="85" t="s">
        <v>3</v>
      </c>
      <c r="AU2" s="85"/>
      <c r="AV2" s="85"/>
      <c r="AW2" s="86"/>
      <c r="AX2" s="64" t="s">
        <v>4</v>
      </c>
      <c r="AY2" s="87"/>
      <c r="AZ2" s="88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74"/>
      <c r="B3" s="92" t="s">
        <v>5</v>
      </c>
      <c r="C3" s="93"/>
      <c r="D3" s="94"/>
      <c r="E3" s="94"/>
      <c r="F3" s="95" t="s">
        <v>6</v>
      </c>
      <c r="G3" s="93"/>
      <c r="H3" s="94"/>
      <c r="I3" s="96"/>
      <c r="J3" s="95" t="s">
        <v>7</v>
      </c>
      <c r="K3" s="97"/>
      <c r="L3" s="98"/>
      <c r="M3" s="98"/>
      <c r="N3" s="99"/>
      <c r="O3" s="60" t="s">
        <v>8</v>
      </c>
      <c r="P3" s="100"/>
      <c r="Q3" s="100"/>
      <c r="R3" s="101"/>
      <c r="S3" s="95" t="s">
        <v>9</v>
      </c>
      <c r="T3" s="97"/>
      <c r="U3" s="98"/>
      <c r="V3" s="99"/>
      <c r="W3" s="95" t="s">
        <v>26</v>
      </c>
      <c r="X3" s="97"/>
      <c r="Y3" s="98"/>
      <c r="Z3" s="99"/>
      <c r="AA3" s="95" t="s">
        <v>27</v>
      </c>
      <c r="AB3" s="97"/>
      <c r="AC3" s="98"/>
      <c r="AD3" s="99"/>
      <c r="AE3" s="95" t="s">
        <v>32</v>
      </c>
      <c r="AF3" s="97"/>
      <c r="AG3" s="98"/>
      <c r="AH3" s="98"/>
      <c r="AI3" s="99"/>
      <c r="AJ3" s="67"/>
      <c r="AK3" s="68"/>
      <c r="AL3" s="69"/>
      <c r="AM3" s="69"/>
      <c r="AN3" s="69"/>
      <c r="AO3" s="95" t="s">
        <v>29</v>
      </c>
      <c r="AP3" s="97"/>
      <c r="AQ3" s="98"/>
      <c r="AR3" s="99"/>
      <c r="AS3" s="84"/>
      <c r="AT3" s="60" t="s">
        <v>10</v>
      </c>
      <c r="AU3" s="61"/>
      <c r="AV3" s="60" t="s">
        <v>11</v>
      </c>
      <c r="AW3" s="61"/>
      <c r="AX3" s="89"/>
      <c r="AY3" s="90"/>
      <c r="AZ3" s="9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75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/>
      <c r="F5" s="16">
        <v>100</v>
      </c>
      <c r="G5" s="14">
        <v>100</v>
      </c>
      <c r="H5" s="14">
        <v>174</v>
      </c>
      <c r="I5" s="17">
        <f>H5/G5*10</f>
        <v>17.399999999999999</v>
      </c>
      <c r="J5" s="16">
        <f>B5+F5</f>
        <v>100</v>
      </c>
      <c r="K5" s="14">
        <f t="shared" ref="K5:K9" si="0">C5+G5</f>
        <v>100</v>
      </c>
      <c r="L5" s="14">
        <f>K5/J5*100</f>
        <v>100</v>
      </c>
      <c r="M5" s="14">
        <f t="shared" ref="M5:M9" si="1">D5+H5</f>
        <v>174</v>
      </c>
      <c r="N5" s="17">
        <f>M5/K5*10</f>
        <v>17.399999999999999</v>
      </c>
      <c r="O5" s="16">
        <v>0</v>
      </c>
      <c r="P5" s="14"/>
      <c r="Q5" s="14"/>
      <c r="R5" s="17"/>
      <c r="S5" s="16"/>
      <c r="T5" s="14"/>
      <c r="U5" s="14"/>
      <c r="V5" s="17"/>
      <c r="W5" s="16"/>
      <c r="X5" s="14"/>
      <c r="Y5" s="14"/>
      <c r="Z5" s="17"/>
      <c r="AA5" s="16"/>
      <c r="AB5" s="14"/>
      <c r="AC5" s="14"/>
      <c r="AD5" s="17"/>
      <c r="AE5" s="18">
        <f>O5+S5+W5+AA5</f>
        <v>0</v>
      </c>
      <c r="AF5" s="14">
        <f>P5+T5+X5+AB5</f>
        <v>0</v>
      </c>
      <c r="AG5" s="14"/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100</v>
      </c>
      <c r="AL5" s="14">
        <f>AK5/AJ5*100</f>
        <v>100</v>
      </c>
      <c r="AM5" s="14">
        <f>M5+AH5</f>
        <v>174</v>
      </c>
      <c r="AN5" s="15">
        <f t="shared" ref="AN5:AN9" si="2">AM5/AK5*10</f>
        <v>17.399999999999999</v>
      </c>
      <c r="AO5" s="16"/>
      <c r="AP5" s="14"/>
      <c r="AQ5" s="14"/>
      <c r="AR5" s="17"/>
      <c r="AS5" s="19">
        <f>AJ5-AK5</f>
        <v>0</v>
      </c>
      <c r="AT5" s="16"/>
      <c r="AU5" s="17"/>
      <c r="AV5" s="16"/>
      <c r="AW5" s="17"/>
      <c r="AX5" s="16">
        <v>1</v>
      </c>
      <c r="AY5" s="14">
        <v>1</v>
      </c>
      <c r="AZ5" s="20">
        <v>1</v>
      </c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/>
      <c r="F6" s="18">
        <v>552</v>
      </c>
      <c r="G6" s="25">
        <v>552</v>
      </c>
      <c r="H6" s="25">
        <v>1543</v>
      </c>
      <c r="I6" s="27">
        <f t="shared" ref="I6:I9" si="3">H6/G6*10</f>
        <v>27.95289855072464</v>
      </c>
      <c r="J6" s="18">
        <f>B6+F6</f>
        <v>552</v>
      </c>
      <c r="K6" s="14">
        <f t="shared" si="0"/>
        <v>552</v>
      </c>
      <c r="L6" s="25">
        <f t="shared" ref="L6:L9" si="4">K6/J6*100</f>
        <v>100</v>
      </c>
      <c r="M6" s="14">
        <f t="shared" si="1"/>
        <v>1543</v>
      </c>
      <c r="N6" s="27">
        <f t="shared" ref="N6:N9" si="5">M6/K6*10</f>
        <v>27.95289855072464</v>
      </c>
      <c r="O6" s="54">
        <v>470</v>
      </c>
      <c r="P6" s="25">
        <v>451</v>
      </c>
      <c r="Q6" s="25">
        <v>1074</v>
      </c>
      <c r="R6" s="27">
        <f t="shared" ref="R6:R10" si="6">Q6/P6*10</f>
        <v>23.813747228381374</v>
      </c>
      <c r="S6" s="18">
        <v>418</v>
      </c>
      <c r="T6" s="25">
        <v>273</v>
      </c>
      <c r="U6" s="25">
        <v>495</v>
      </c>
      <c r="V6" s="27">
        <f t="shared" ref="V6:V7" si="7">U6/T6*10</f>
        <v>18.131868131868131</v>
      </c>
      <c r="W6" s="18"/>
      <c r="X6" s="25"/>
      <c r="Y6" s="25"/>
      <c r="Z6" s="27"/>
      <c r="AA6" s="18"/>
      <c r="AB6" s="25"/>
      <c r="AC6" s="25"/>
      <c r="AD6" s="27"/>
      <c r="AE6" s="18">
        <f t="shared" ref="AE6:AF9" si="8">O6+S6+W6+AA6</f>
        <v>888</v>
      </c>
      <c r="AF6" s="14">
        <f t="shared" si="8"/>
        <v>724</v>
      </c>
      <c r="AG6" s="25">
        <f t="shared" ref="AG6:AG10" si="9">AF6/AE6*100</f>
        <v>81.531531531531527</v>
      </c>
      <c r="AH6" s="14">
        <f t="shared" ref="AH6:AH9" si="10">Q6+U6+Y6+AC6</f>
        <v>1569</v>
      </c>
      <c r="AI6" s="27">
        <f t="shared" ref="AI6:AI10" si="11">AH6/AF6*10</f>
        <v>21.671270718232044</v>
      </c>
      <c r="AJ6" s="16">
        <f t="shared" ref="AJ6:AK10" si="12">J6+AE6</f>
        <v>1440</v>
      </c>
      <c r="AK6" s="14">
        <f t="shared" si="12"/>
        <v>1276</v>
      </c>
      <c r="AL6" s="25">
        <f t="shared" ref="AL6:AL10" si="13">AK6/AJ6*100</f>
        <v>88.611111111111114</v>
      </c>
      <c r="AM6" s="14">
        <f t="shared" ref="AM6:AM9" si="14">M6+AH6</f>
        <v>3112</v>
      </c>
      <c r="AN6" s="26">
        <f t="shared" si="2"/>
        <v>24.388714733542322</v>
      </c>
      <c r="AO6" s="18"/>
      <c r="AP6" s="25"/>
      <c r="AQ6" s="25"/>
      <c r="AR6" s="27"/>
      <c r="AS6" s="19">
        <f t="shared" ref="AS6:AS8" si="15">AJ6-AK6</f>
        <v>164</v>
      </c>
      <c r="AT6" s="18"/>
      <c r="AU6" s="27"/>
      <c r="AV6" s="18"/>
      <c r="AW6" s="27"/>
      <c r="AX6" s="18">
        <v>6</v>
      </c>
      <c r="AY6" s="25">
        <v>3</v>
      </c>
      <c r="AZ6" s="28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29" t="s">
        <v>20</v>
      </c>
      <c r="B7" s="24">
        <v>100</v>
      </c>
      <c r="C7" s="25">
        <v>50</v>
      </c>
      <c r="D7" s="25">
        <v>98</v>
      </c>
      <c r="E7" s="26">
        <f t="shared" ref="E7" si="16">D7/C7*10</f>
        <v>19.600000000000001</v>
      </c>
      <c r="F7" s="18">
        <v>250</v>
      </c>
      <c r="G7" s="25">
        <v>250</v>
      </c>
      <c r="H7" s="25">
        <v>643</v>
      </c>
      <c r="I7" s="27">
        <f t="shared" si="3"/>
        <v>25.72</v>
      </c>
      <c r="J7" s="18">
        <f>B7+F7</f>
        <v>350</v>
      </c>
      <c r="K7" s="14">
        <f t="shared" si="0"/>
        <v>300</v>
      </c>
      <c r="L7" s="25">
        <f t="shared" si="4"/>
        <v>85.714285714285708</v>
      </c>
      <c r="M7" s="14">
        <f t="shared" si="1"/>
        <v>741</v>
      </c>
      <c r="N7" s="27">
        <f t="shared" si="5"/>
        <v>24.700000000000003</v>
      </c>
      <c r="O7" s="55">
        <v>450</v>
      </c>
      <c r="P7" s="25">
        <v>68</v>
      </c>
      <c r="Q7" s="25">
        <v>120</v>
      </c>
      <c r="R7" s="27">
        <f t="shared" si="6"/>
        <v>17.647058823529413</v>
      </c>
      <c r="S7" s="18">
        <v>250</v>
      </c>
      <c r="T7" s="25">
        <v>15</v>
      </c>
      <c r="U7" s="25">
        <v>18</v>
      </c>
      <c r="V7" s="27">
        <f t="shared" si="7"/>
        <v>12</v>
      </c>
      <c r="W7" s="18"/>
      <c r="X7" s="25"/>
      <c r="Y7" s="25"/>
      <c r="Z7" s="27"/>
      <c r="AA7" s="18"/>
      <c r="AB7" s="25"/>
      <c r="AC7" s="25"/>
      <c r="AD7" s="27"/>
      <c r="AE7" s="18">
        <f t="shared" si="8"/>
        <v>700</v>
      </c>
      <c r="AF7" s="14">
        <f t="shared" si="8"/>
        <v>83</v>
      </c>
      <c r="AG7" s="25">
        <f t="shared" si="9"/>
        <v>11.857142857142858</v>
      </c>
      <c r="AH7" s="14">
        <f t="shared" si="10"/>
        <v>138</v>
      </c>
      <c r="AI7" s="27">
        <f t="shared" si="11"/>
        <v>16.626506024096386</v>
      </c>
      <c r="AJ7" s="16">
        <f t="shared" si="12"/>
        <v>1050</v>
      </c>
      <c r="AK7" s="14">
        <f t="shared" si="12"/>
        <v>383</v>
      </c>
      <c r="AL7" s="25">
        <f t="shared" si="13"/>
        <v>36.476190476190482</v>
      </c>
      <c r="AM7" s="14">
        <f t="shared" si="14"/>
        <v>879</v>
      </c>
      <c r="AN7" s="26">
        <f t="shared" si="2"/>
        <v>22.950391644908613</v>
      </c>
      <c r="AO7" s="18"/>
      <c r="AP7" s="25"/>
      <c r="AQ7" s="25"/>
      <c r="AR7" s="27"/>
      <c r="AS7" s="19">
        <f t="shared" si="15"/>
        <v>667</v>
      </c>
      <c r="AT7" s="18">
        <v>90</v>
      </c>
      <c r="AU7" s="27">
        <v>9.6999999999999993</v>
      </c>
      <c r="AV7" s="18"/>
      <c r="AW7" s="27"/>
      <c r="AX7" s="18">
        <v>2</v>
      </c>
      <c r="AY7" s="25">
        <v>2</v>
      </c>
      <c r="AZ7" s="28">
        <v>2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29" t="s">
        <v>23</v>
      </c>
      <c r="B8" s="24"/>
      <c r="C8" s="25"/>
      <c r="D8" s="25"/>
      <c r="E8" s="26"/>
      <c r="F8" s="18">
        <v>427</v>
      </c>
      <c r="G8" s="25">
        <v>327</v>
      </c>
      <c r="H8" s="25">
        <v>855</v>
      </c>
      <c r="I8" s="27">
        <f t="shared" si="3"/>
        <v>26.146788990825691</v>
      </c>
      <c r="J8" s="18">
        <f>B8+F8</f>
        <v>427</v>
      </c>
      <c r="K8" s="14">
        <f t="shared" si="0"/>
        <v>327</v>
      </c>
      <c r="L8" s="25">
        <f t="shared" si="4"/>
        <v>76.580796252927399</v>
      </c>
      <c r="M8" s="14">
        <f t="shared" si="1"/>
        <v>855</v>
      </c>
      <c r="N8" s="27">
        <f t="shared" si="5"/>
        <v>26.146788990825691</v>
      </c>
      <c r="O8" s="55">
        <v>610</v>
      </c>
      <c r="P8" s="25">
        <v>610</v>
      </c>
      <c r="Q8" s="25">
        <v>1930</v>
      </c>
      <c r="R8" s="27">
        <f t="shared" si="6"/>
        <v>31.639344262295083</v>
      </c>
      <c r="S8" s="18"/>
      <c r="T8" s="25"/>
      <c r="U8" s="25"/>
      <c r="V8" s="27"/>
      <c r="W8" s="18">
        <v>260</v>
      </c>
      <c r="X8" s="25"/>
      <c r="Y8" s="25"/>
      <c r="Z8" s="27" t="e">
        <f t="shared" ref="Z8:Z10" si="17">Y8/X8*10</f>
        <v>#DIV/0!</v>
      </c>
      <c r="AA8" s="18">
        <v>145</v>
      </c>
      <c r="AB8" s="25">
        <v>145</v>
      </c>
      <c r="AC8" s="25">
        <v>168</v>
      </c>
      <c r="AD8" s="27">
        <f t="shared" ref="AD8:AD10" si="18">AC8/AB8*10</f>
        <v>11.586206896551726</v>
      </c>
      <c r="AE8" s="18">
        <f t="shared" si="8"/>
        <v>1015</v>
      </c>
      <c r="AF8" s="14">
        <f t="shared" si="8"/>
        <v>755</v>
      </c>
      <c r="AG8" s="25">
        <f t="shared" si="9"/>
        <v>74.384236453201964</v>
      </c>
      <c r="AH8" s="14">
        <f>Q8+U8+Y8+AC8</f>
        <v>2098</v>
      </c>
      <c r="AI8" s="27">
        <f t="shared" si="11"/>
        <v>27.788079470198674</v>
      </c>
      <c r="AJ8" s="16">
        <f t="shared" si="12"/>
        <v>1442</v>
      </c>
      <c r="AK8" s="14">
        <f t="shared" si="12"/>
        <v>1082</v>
      </c>
      <c r="AL8" s="25">
        <f t="shared" si="13"/>
        <v>75.034674063800281</v>
      </c>
      <c r="AM8" s="14">
        <f t="shared" si="14"/>
        <v>2953</v>
      </c>
      <c r="AN8" s="26">
        <f t="shared" si="2"/>
        <v>27.292051756007393</v>
      </c>
      <c r="AO8" s="18"/>
      <c r="AP8" s="25"/>
      <c r="AQ8" s="25"/>
      <c r="AR8" s="27"/>
      <c r="AS8" s="19">
        <f t="shared" si="15"/>
        <v>360</v>
      </c>
      <c r="AT8" s="18"/>
      <c r="AU8" s="27"/>
      <c r="AV8" s="18"/>
      <c r="AW8" s="27"/>
      <c r="AX8" s="18">
        <v>3</v>
      </c>
      <c r="AY8" s="25">
        <v>3</v>
      </c>
      <c r="AZ8" s="28">
        <v>3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29" t="s">
        <v>24</v>
      </c>
      <c r="B9" s="30"/>
      <c r="C9" s="31"/>
      <c r="D9" s="31"/>
      <c r="E9" s="26"/>
      <c r="F9" s="32">
        <v>277</v>
      </c>
      <c r="G9" s="31"/>
      <c r="H9" s="31"/>
      <c r="I9" s="27" t="e">
        <f t="shared" si="3"/>
        <v>#DIV/0!</v>
      </c>
      <c r="J9" s="32">
        <f>B9+F9</f>
        <v>277</v>
      </c>
      <c r="K9" s="25">
        <f t="shared" si="0"/>
        <v>0</v>
      </c>
      <c r="L9" s="25">
        <f t="shared" si="4"/>
        <v>0</v>
      </c>
      <c r="M9" s="25">
        <f t="shared" si="1"/>
        <v>0</v>
      </c>
      <c r="N9" s="27" t="e">
        <f t="shared" si="5"/>
        <v>#DIV/0!</v>
      </c>
      <c r="O9" s="55">
        <v>391</v>
      </c>
      <c r="P9" s="31">
        <v>370</v>
      </c>
      <c r="Q9" s="31">
        <v>1239.8</v>
      </c>
      <c r="R9" s="35">
        <f t="shared" si="6"/>
        <v>33.508108108108104</v>
      </c>
      <c r="S9" s="32"/>
      <c r="T9" s="31"/>
      <c r="U9" s="31"/>
      <c r="V9" s="27"/>
      <c r="W9" s="32"/>
      <c r="X9" s="31"/>
      <c r="Y9" s="31"/>
      <c r="Z9" s="27"/>
      <c r="AA9" s="32"/>
      <c r="AB9" s="31"/>
      <c r="AC9" s="31"/>
      <c r="AD9" s="27"/>
      <c r="AE9" s="33">
        <f t="shared" si="8"/>
        <v>391</v>
      </c>
      <c r="AF9" s="31">
        <f t="shared" si="8"/>
        <v>370</v>
      </c>
      <c r="AG9" s="34">
        <f t="shared" si="9"/>
        <v>94.629156010230176</v>
      </c>
      <c r="AH9" s="56">
        <f t="shared" si="10"/>
        <v>1239.8</v>
      </c>
      <c r="AI9" s="35">
        <f t="shared" si="11"/>
        <v>33.508108108108104</v>
      </c>
      <c r="AJ9" s="32">
        <f t="shared" si="12"/>
        <v>668</v>
      </c>
      <c r="AK9" s="31">
        <f t="shared" si="12"/>
        <v>370</v>
      </c>
      <c r="AL9" s="34">
        <f t="shared" si="13"/>
        <v>55.389221556886227</v>
      </c>
      <c r="AM9" s="31">
        <f t="shared" si="14"/>
        <v>1239.8</v>
      </c>
      <c r="AN9" s="36">
        <f t="shared" si="2"/>
        <v>33.508108108108104</v>
      </c>
      <c r="AO9" s="32">
        <v>2407</v>
      </c>
      <c r="AP9" s="31"/>
      <c r="AQ9" s="31"/>
      <c r="AR9" s="27" t="e">
        <f t="shared" ref="AR9:AR10" si="19">AQ9/AP9*10</f>
        <v>#DIV/0!</v>
      </c>
      <c r="AS9" s="37">
        <f>(AJ9+AO9)-(AK9+AP9)</f>
        <v>2705</v>
      </c>
      <c r="AT9" s="32"/>
      <c r="AU9" s="38"/>
      <c r="AV9" s="32"/>
      <c r="AW9" s="38"/>
      <c r="AX9" s="32">
        <v>12</v>
      </c>
      <c r="AY9" s="31">
        <v>12</v>
      </c>
      <c r="AZ9" s="39">
        <v>4</v>
      </c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2" customFormat="1" ht="34.5" customHeight="1" thickBot="1" x14ac:dyDescent="0.25">
      <c r="A10" s="40" t="s">
        <v>21</v>
      </c>
      <c r="B10" s="41">
        <f>SUM(B5:B9)</f>
        <v>100</v>
      </c>
      <c r="C10" s="42">
        <f>SUM(C5:C9)</f>
        <v>50</v>
      </c>
      <c r="D10" s="43">
        <f>SUM(D5:D9)</f>
        <v>98</v>
      </c>
      <c r="E10" s="44">
        <f>D10/C10*10</f>
        <v>19.600000000000001</v>
      </c>
      <c r="F10" s="45">
        <f>SUM(F5:F9)</f>
        <v>1606</v>
      </c>
      <c r="G10" s="42">
        <f>SUM(G5:G9)</f>
        <v>1229</v>
      </c>
      <c r="H10" s="43">
        <f>SUM(H5:H9)</f>
        <v>3215</v>
      </c>
      <c r="I10" s="46">
        <f>H10/G10*10</f>
        <v>26.159479251423924</v>
      </c>
      <c r="J10" s="45">
        <f t="shared" ref="J10:K10" si="20">B10+F10</f>
        <v>1706</v>
      </c>
      <c r="K10" s="47">
        <f t="shared" si="20"/>
        <v>1279</v>
      </c>
      <c r="L10" s="48">
        <f>K10/J10*100</f>
        <v>74.970691676436104</v>
      </c>
      <c r="M10" s="48">
        <f>SUM(M5:M9)</f>
        <v>3313</v>
      </c>
      <c r="N10" s="46">
        <f>M10/K10*10</f>
        <v>25.903049257232212</v>
      </c>
      <c r="O10" s="45">
        <f>SUM(O5:O9)</f>
        <v>1921</v>
      </c>
      <c r="P10" s="42">
        <f>SUM(P5:P9)</f>
        <v>1499</v>
      </c>
      <c r="Q10" s="43">
        <f>SUM(Q5:Q9)</f>
        <v>4363.8</v>
      </c>
      <c r="R10" s="46">
        <f t="shared" si="6"/>
        <v>29.111407605070049</v>
      </c>
      <c r="S10" s="45">
        <f>SUM(S5:S9)</f>
        <v>668</v>
      </c>
      <c r="T10" s="42">
        <f>SUM(T5:T9)</f>
        <v>288</v>
      </c>
      <c r="U10" s="43">
        <f>SUM(U5:U9)</f>
        <v>513</v>
      </c>
      <c r="V10" s="46">
        <f>U10/T10*10</f>
        <v>17.8125</v>
      </c>
      <c r="W10" s="45">
        <f>SUM(W5:W9)</f>
        <v>260</v>
      </c>
      <c r="X10" s="42">
        <f>SUM(X5:X9)</f>
        <v>0</v>
      </c>
      <c r="Y10" s="43">
        <f>SUM(Y5:Y9)</f>
        <v>0</v>
      </c>
      <c r="Z10" s="46" t="e">
        <f t="shared" si="17"/>
        <v>#DIV/0!</v>
      </c>
      <c r="AA10" s="45">
        <f>SUM(AA5:AA9)</f>
        <v>145</v>
      </c>
      <c r="AB10" s="42">
        <f>SUM(AB5:AB9)</f>
        <v>145</v>
      </c>
      <c r="AC10" s="43">
        <f>SUM(AC5:AC9)</f>
        <v>168</v>
      </c>
      <c r="AD10" s="46">
        <f t="shared" si="18"/>
        <v>11.586206896551726</v>
      </c>
      <c r="AE10" s="45">
        <f>SUM(AE5:AE9)</f>
        <v>2994</v>
      </c>
      <c r="AF10" s="43">
        <f>P10+T10+X10+AB10</f>
        <v>1932</v>
      </c>
      <c r="AG10" s="48">
        <f t="shared" si="9"/>
        <v>64.529058116232463</v>
      </c>
      <c r="AH10" s="43">
        <f>Q10+U10+Y10+AC10</f>
        <v>5044.8</v>
      </c>
      <c r="AI10" s="46">
        <f t="shared" si="11"/>
        <v>26.111801242236027</v>
      </c>
      <c r="AJ10" s="45">
        <f t="shared" si="12"/>
        <v>4700</v>
      </c>
      <c r="AK10" s="47">
        <f>K10+AF10</f>
        <v>3211</v>
      </c>
      <c r="AL10" s="43">
        <f t="shared" si="13"/>
        <v>68.319148936170222</v>
      </c>
      <c r="AM10" s="43">
        <f>M10+AH10</f>
        <v>8357.7999999999993</v>
      </c>
      <c r="AN10" s="49">
        <f>AM10/AK10*10</f>
        <v>26.028651510432887</v>
      </c>
      <c r="AO10" s="45">
        <f>SUM(AO5:AO9)</f>
        <v>2407</v>
      </c>
      <c r="AP10" s="47">
        <f>SUM(AP5:AP9)</f>
        <v>0</v>
      </c>
      <c r="AQ10" s="43">
        <f>SUM(AQ5:AQ9)</f>
        <v>0</v>
      </c>
      <c r="AR10" s="46" t="e">
        <f t="shared" si="19"/>
        <v>#DIV/0!</v>
      </c>
      <c r="AS10" s="57">
        <f>SUM(AS5:AS9)</f>
        <v>3896</v>
      </c>
      <c r="AT10" s="45">
        <f t="shared" ref="AT10:AW10" si="21">SUM(AT6:AT8)</f>
        <v>90</v>
      </c>
      <c r="AU10" s="58">
        <f t="shared" si="21"/>
        <v>9.6999999999999993</v>
      </c>
      <c r="AV10" s="45">
        <f t="shared" si="21"/>
        <v>0</v>
      </c>
      <c r="AW10" s="59">
        <f t="shared" si="21"/>
        <v>0</v>
      </c>
      <c r="AX10" s="45">
        <f>SUM(AX5:AX9)</f>
        <v>24</v>
      </c>
      <c r="AY10" s="43">
        <f t="shared" ref="AY10:AZ10" si="22">SUM(AY5:AY9)</f>
        <v>21</v>
      </c>
      <c r="AZ10" s="50">
        <f t="shared" si="22"/>
        <v>13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1:102" x14ac:dyDescent="0.2">
      <c r="K11" s="53"/>
    </row>
    <row r="13" spans="1:102" x14ac:dyDescent="0.2">
      <c r="R13" s="2" t="s">
        <v>33</v>
      </c>
    </row>
    <row r="14" spans="1:102" x14ac:dyDescent="0.2">
      <c r="AA14" s="2" t="s">
        <v>34</v>
      </c>
      <c r="AM14" s="53"/>
    </row>
    <row r="15" spans="1:102" x14ac:dyDescent="0.2">
      <c r="S15" s="2" t="s">
        <v>35</v>
      </c>
    </row>
    <row r="17" spans="26:26" x14ac:dyDescent="0.2">
      <c r="Z17" s="2" t="s">
        <v>33</v>
      </c>
    </row>
  </sheetData>
  <mergeCells count="20">
    <mergeCell ref="O3:R3"/>
    <mergeCell ref="S3:V3"/>
    <mergeCell ref="W3:Z3"/>
    <mergeCell ref="AE3:AI3"/>
    <mergeCell ref="AT3:AU3"/>
    <mergeCell ref="AO2:AR2"/>
    <mergeCell ref="AJ2:AN3"/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2020-09-18T09:45:12Z</dcterms:modified>
</cp:coreProperties>
</file>