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<sst xmlns="http://schemas.openxmlformats.org/spreadsheetml/2006/main" count="2320" uniqueCount="636">
  <si>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</si>
  <si>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</si>
  <si>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04 4 0300</t>
  </si>
  <si>
    <t>Организация транспортировки в морг с мест обнаружения или происшествия умерших для производства судебно - медицинской экспертизы и патолого-анатомического вскрытия</t>
  </si>
  <si>
    <t>04 4 0302</t>
  </si>
  <si>
    <t>Содержание мест захоронений</t>
  </si>
  <si>
    <t>04 4 0303</t>
  </si>
  <si>
    <t>Подпрограмма 2 «Повышение безопасности дорожного движения в  Лотошинском муниципальном районе»</t>
  </si>
  <si>
    <t>08 2 0000</t>
  </si>
  <si>
    <t xml:space="preserve">Совершенствование и активизация работы с участниками дорожного движения </t>
  </si>
  <si>
    <t>08 2 1000</t>
  </si>
  <si>
    <t>Повышение уровня безопасности дорожного движения</t>
  </si>
  <si>
    <t>08 2 1100</t>
  </si>
  <si>
    <t>Размещение социальной рекламы по пропаганде безопасности дорожного движения на улицах и автодорогах района</t>
  </si>
  <si>
    <t>08 2 1103</t>
  </si>
  <si>
    <t xml:space="preserve">Профилактика и предупреждение детского дорожно-транспортного травматизма  </t>
  </si>
  <si>
    <t>08 2 2000</t>
  </si>
  <si>
    <t>08 2 2100</t>
  </si>
  <si>
    <t>Приобретение светоотражающих значков и флипперов для первоклассников</t>
  </si>
  <si>
    <t>08 2 2102</t>
  </si>
  <si>
    <t>Прочая закупка товаров, работ и услуг для обеспечения государственных (муниципальных) нужд</t>
  </si>
  <si>
    <t>Совершенствование организации движения транспорта и пешеходов. Внедрение новых технических средств регулирования и контроля за дорожным движением</t>
  </si>
  <si>
    <t>08 2 4000</t>
  </si>
  <si>
    <t>08 2 4100</t>
  </si>
  <si>
    <t>Разработка комплексной схемы организации дорожного движения</t>
  </si>
  <si>
    <t>08 2 4109</t>
  </si>
  <si>
    <t>Муниципальная программа "Развитие сельского хозяйства и сельских территорий Лотошинского муниципального района  на 2015-2020 годы"</t>
  </si>
  <si>
    <t>06 0 0000</t>
  </si>
  <si>
    <t>Строительство распределительного  газопровода высокого и низкого  давлений в д. Агнищево Лотошинского района Московской области</t>
  </si>
  <si>
    <t>06 0 0300</t>
  </si>
  <si>
    <t>Газификация индивидуальных жилых домов</t>
  </si>
  <si>
    <t>06 0 0301</t>
  </si>
  <si>
    <t>Капитальные вложения в объекты недвижимого имущества</t>
  </si>
  <si>
    <t>400</t>
  </si>
  <si>
    <t xml:space="preserve">Бюджетные инвестиции 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</si>
  <si>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</si>
  <si>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</si>
  <si>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</si>
  <si>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Муниципальная программа "Развитие газификации сельских населенных пунктов Лотошинского муниципального района  на 2014-2017 и период до 2020 года"</t>
  </si>
  <si>
    <t>13 0 0000</t>
  </si>
  <si>
    <t>Разработка проектно - сметной документации</t>
  </si>
  <si>
    <t>13 0 1000</t>
  </si>
  <si>
    <t>Изготовление проекта газификации</t>
  </si>
  <si>
    <t>13 0 1100</t>
  </si>
  <si>
    <t>Подготовка мероприятий для газификации д. Мамоново - Астренево</t>
  </si>
  <si>
    <t>13 0 1101</t>
  </si>
  <si>
    <t>Муниципальная программа "Содержание и развитие жилищно-коммунального хозяйства на территории Лотошинского муниципального района на 2015-2019 годы"</t>
  </si>
  <si>
    <t>07 0 0000</t>
  </si>
  <si>
    <t>Организация и проведение работ по благоустройству  на территории Лотошинского муниципального района</t>
  </si>
  <si>
    <t>07 0 4000</t>
  </si>
  <si>
    <t>Модернизация объектов коммунальной инфраструктуры, связанная с реконструкцией существующих объектов</t>
  </si>
  <si>
    <t>07 0 4100</t>
  </si>
  <si>
    <t>Обустройство и содержание контейнерных площадок</t>
  </si>
  <si>
    <t>07 0 4101</t>
  </si>
  <si>
    <t>Ликвидация несанкционированных мусорных свалок</t>
  </si>
  <si>
    <t>07 0 4102</t>
  </si>
  <si>
    <t>Устранение физического износа общего имущества многоквартирных домов</t>
  </si>
  <si>
    <t>07 0 5000</t>
  </si>
  <si>
    <t>07 0 5100</t>
  </si>
  <si>
    <t>07 0 5101</t>
  </si>
  <si>
    <t>Муниципальная программа "Экология и природные ресурсы Лотошинского муниципального района" на 2015 - 2019 годы</t>
  </si>
  <si>
    <t>10 0 0000</t>
  </si>
  <si>
    <t>Экологическое воспитание и просвещение населения на территории Лотошинского муниципального района</t>
  </si>
  <si>
    <t>10 0 0100</t>
  </si>
  <si>
    <t>Участие в проведении конференции научных обществ детей</t>
  </si>
  <si>
    <t>10 0 0101</t>
  </si>
  <si>
    <t>Изучение состояния озера Круглое, малых рек Лотошинского муниципального района</t>
  </si>
  <si>
    <t>10 0 0102</t>
  </si>
  <si>
    <t>Организация и проведение научно-практических занятий по изучению правил поведения в лесу и водоемах. Изготовление просветительских аншлагов</t>
  </si>
  <si>
    <t>10 0 0103</t>
  </si>
  <si>
    <t>Проведение экологического десанта по обследованию и очистке парковых зон на территории Лотошинского муниципального района</t>
  </si>
  <si>
    <t>10 0 0104</t>
  </si>
  <si>
    <t>Фонд оплаты труда казенных учреждений и взносы по обязательному социальному страхованию</t>
  </si>
  <si>
    <t>111</t>
  </si>
  <si>
    <t>10 0 0105</t>
  </si>
  <si>
    <t>Подпрограмма 1 "Дошкольное образование"</t>
  </si>
  <si>
    <t>01 1 0000</t>
  </si>
  <si>
    <t>Расходы на выплаты персоналу казенных учреждений</t>
  </si>
  <si>
    <t>110</t>
  </si>
  <si>
    <t>Иные выплаты персоналу казенных учреждений, за исключением фонда оплаты труда</t>
  </si>
  <si>
    <t>112</t>
  </si>
  <si>
    <t>Уплата прочих налогов, сборов</t>
  </si>
  <si>
    <t>Развитие сети дошкольных образовательных организаций и внедрение новых финансово-экономических механизмов, обеспечивающих равный доступ населения к услугам дошкольного образования</t>
  </si>
  <si>
    <t>01 1 0200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</si>
  <si>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Лотошинском муниципальном районе,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</si>
  <si>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01 1 0202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</si>
  <si>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</si>
  <si>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</si>
  <si>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 (выполнение работ)</t>
  </si>
  <si>
    <t>621</t>
  </si>
  <si>
    <t xml:space="preserve">Муниципальное задание </t>
  </si>
  <si>
    <t>01 1 0203</t>
  </si>
  <si>
    <t>Субсидии автономным учреждениям на иные цели</t>
  </si>
  <si>
    <t>622</t>
  </si>
  <si>
    <t>Оплата труда с начислениями работников дошкольного образования</t>
  </si>
  <si>
    <t>01 1 0204</t>
  </si>
  <si>
    <t>Обеспечение деятельности дошкольных образовательных организаций</t>
  </si>
  <si>
    <t>01 1 0205</t>
  </si>
  <si>
    <t>Укрепление материально-технической базы дошкольных образовательных организаций</t>
  </si>
  <si>
    <t>01 1 0206</t>
  </si>
  <si>
    <t>Формирование системы профессиональной компетенции современного педагога дошкольного образования, реализующего федеральные государственные образовательные стандарты дошкольного образования</t>
  </si>
  <si>
    <t>01 1 0300</t>
  </si>
  <si>
    <t>Обеспечение прохождения аттестации педагогических и руководящих работников</t>
  </si>
  <si>
    <t>01 1 0302</t>
  </si>
  <si>
    <t>Повышение  эффективности деятельности дошкольных образовательных организаций в условиях введения федерального государственного образовательного стандарта дошкольного образования</t>
  </si>
  <si>
    <t>01 1 0400</t>
  </si>
  <si>
    <t>01 1 0401</t>
  </si>
  <si>
    <t xml:space="preserve">Закупка оборудования для  дошкольных образовательных  организаций муниципальных   образований Московской области – победителей областного  конкурса на присвоение статуса  Региональной инновационной  площадки Московской области  </t>
  </si>
  <si>
    <t>Реализация федеральных государственных образовательных стандартов общего образования общего образования</t>
  </si>
  <si>
    <t>Проведение мероприятия по проведению капитального, текущего ремонта, ремонта и установки ограждений, ремонта кровель, замену оконных конструкций, выполнению противопожарных мероприятий в муниципальных общеобразовательных организациях</t>
  </si>
  <si>
    <t>Субвенция 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 общего образования, а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 средства обучения, игр, игрушек (за исключением расходов на содержание зданий и оплату коммунальных услуг)</t>
  </si>
  <si>
    <t>Субвенции на частичную компенсацию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</si>
  <si>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>Муниципальная программа "Культура Лотошинского муниципального района на 2015-2019 годы"</t>
  </si>
  <si>
    <t>Развитие ритуальных услуг</t>
  </si>
  <si>
    <t>Подпрограмма 1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</si>
  <si>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Проведение кадастровых работ и постановка на государственный кадастровый учет земельных участков, находящихся в собственности Лотошинского муниципального района, и государственная собственность на которые не разграничена</t>
  </si>
  <si>
    <t>Проведение трудового десанта по очистке от мусора берегов р. Лобь в рамках проведения мероприятий в Дни защиты от экологической опасности</t>
  </si>
  <si>
    <t>Субвенции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</si>
  <si>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01 1 6211</t>
  </si>
  <si>
    <t xml:space="preserve">Подпрограмма 1 «Доступная среда» в Лотошинском муниципальном районе </t>
  </si>
  <si>
    <t>14 1 0000</t>
  </si>
  <si>
    <t>Повышение уровня доступности муниципальных объектов социальной, транспортной и инженерной инфраструктур для инвалидов и маломобильных групп населения</t>
  </si>
  <si>
    <t>14 1 0100</t>
  </si>
  <si>
    <t>Создание безбарьерной среды в муниципальных учреждениях образования</t>
  </si>
  <si>
    <t>14 1 0102</t>
  </si>
  <si>
    <t>01 2 0100</t>
  </si>
  <si>
    <t>01 2 0101</t>
  </si>
  <si>
    <t>Создание условий для обеспечения обучающихся общеобразовательных организаций качественным горячим питанием</t>
  </si>
  <si>
    <t>01 2 0102</t>
  </si>
  <si>
    <t>Закупка технологического оборудования для столовых и мебели для залов питания общеобразовательных организаций муниципальных образований – победителей областного конкурсного отбора муниципальных проектов совершенствования организации питания обучающихся</t>
  </si>
  <si>
    <t>01 2 0103</t>
  </si>
  <si>
    <t>Реализация механизмов, обеспечивающих равный доступ к качественному общему образованию</t>
  </si>
  <si>
    <t>01 2 0200</t>
  </si>
  <si>
    <t>Обеспечение подвоза  обучающихся к месту обучения в муниципальные общеобразовательные организации в Лотошинском муниципальном районе, расположенные в сельской местности</t>
  </si>
  <si>
    <t>01 2 0206</t>
  </si>
  <si>
    <t>01 2 0207</t>
  </si>
  <si>
    <t>Приобретение автобусов для доставки обучающихся в общеобразовательные организации в Лотошинском муниципальном районе, расположенные в сельской местности</t>
  </si>
  <si>
    <t>Развитие инновационной инфраструктуры общего образования</t>
  </si>
  <si>
    <t>01 2 0300</t>
  </si>
  <si>
    <t>Закупка оборудования для общеобразовательных организаций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 и  на закупку учебного оборудования и мебели для муниципальных общеобразовательных организаций – победителей областного конкурса муниципальных общеобразовательных организаций, разрабатывающих и внедряющих инновационные образовательные  проекты</t>
  </si>
  <si>
    <t>01 2 0301</t>
  </si>
  <si>
    <t>Приобретение мультимедийного оборудования для использования электронных образовательных ресурсов в общеобразовательных организациях</t>
  </si>
  <si>
    <t>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</t>
  </si>
  <si>
    <t>01 2 0400</t>
  </si>
  <si>
    <t>01 2 0402</t>
  </si>
  <si>
    <t>Обеспечение информационной прозрачности, развитие государственно-общественного управления в образовании</t>
  </si>
  <si>
    <t>01 2 0600</t>
  </si>
  <si>
    <t>Фонд заработной платы работников общеобразовательных организаций</t>
  </si>
  <si>
    <t>01 2 0601</t>
  </si>
  <si>
    <t>Обеспечение деятельности общеобразовательных организаций</t>
  </si>
  <si>
    <t>01 2 0602</t>
  </si>
  <si>
    <t xml:space="preserve">Уплата прочих налогов, сборов </t>
  </si>
  <si>
    <t>Укрепление материально-технической базы общеобразовательных организаций</t>
  </si>
  <si>
    <t>01 2 0603</t>
  </si>
  <si>
    <t>01 2 6220</t>
  </si>
  <si>
    <t>01 2 6222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</si>
  <si>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</si>
  <si>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</si>
  <si>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</si>
  <si>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</si>
  <si>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Приобретение товаров, работ, услуг в пользу граждан в целях их социального обеспечения</t>
  </si>
  <si>
    <t>323</t>
  </si>
  <si>
    <t>Субвенции на оплату расходов, связанных с компенсацией проезда к месту учебы и обратно отдельным категориям обучающихся по очной форме обучения  в муниципальных общеобразовательных организациях в Московской области</t>
  </si>
  <si>
    <t>01 2 6223</t>
  </si>
  <si>
    <t>Пособия, компенсации  и иные социальные выплаты гражданам, кроме публичных нормативных обязательств</t>
  </si>
  <si>
    <t>Субвенции на выплату 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</t>
  </si>
  <si>
    <t>01 2 6225</t>
  </si>
  <si>
    <t>Подпрограмма 3 "Дополнительное  образование, воспитание и психолого-социальное сопровождение детей"</t>
  </si>
  <si>
    <t>01 3 0000</t>
  </si>
  <si>
    <t xml:space="preserve">Развитие  инфраструктуры, кадрового потенциала, интеграции деятельности образовательных организаций, культуры, обеспечивающих равную доступность и повышение охвата детей услугами дополнительного образования </t>
  </si>
  <si>
    <t>01 3 0200</t>
  </si>
  <si>
    <t>Оплата труда с начислениями работников дополнительного образования в сфере образования</t>
  </si>
  <si>
    <t>01 3 0203</t>
  </si>
  <si>
    <t>Оплата труда с начислениями работников дополнительного образования в сфере культуры</t>
  </si>
  <si>
    <t>01 3 0204</t>
  </si>
  <si>
    <t>Обеспечение деятельности образовательных организаций дополнительного образования в сфере образования</t>
  </si>
  <si>
    <t>01 3 0205</t>
  </si>
  <si>
    <t>Обеспечение деятельности образовательных организаций дополнительного образования в сфере культуры</t>
  </si>
  <si>
    <t>01 3 0206</t>
  </si>
  <si>
    <t xml:space="preserve">                                                                        Приложение 8</t>
  </si>
  <si>
    <t>Укрепление материально-технической базы образовательных учреждений в сфере образования</t>
  </si>
  <si>
    <t>01 3 0207</t>
  </si>
  <si>
    <t>Организация работы службы сопровождения замещающих семей и школа подготовки приемных родителей</t>
  </si>
  <si>
    <t>01 3 0211</t>
  </si>
  <si>
    <t>Муниципальная программа "Повышение энергоэффективности и энергосбережения в Лотошинском муниципальном районе Московской области на 2015-2020 годы с учетом модернизации и реформирования жилищно-коммунального хозяйства"</t>
  </si>
  <si>
    <t>09 0 0000</t>
  </si>
  <si>
    <t>Повышение энергосбережения энергетических ресурсов</t>
  </si>
  <si>
    <t>09 0 0100</t>
  </si>
  <si>
    <t>Установка   приборов учета  в общеобразовательных учреждениях</t>
  </si>
  <si>
    <t>09 0 0101</t>
  </si>
  <si>
    <t xml:space="preserve">Оснащение муниципальных учреждений тактильными лентами и значками (желтый круг) для слабовидящих людей </t>
  </si>
  <si>
    <t>14 1 0105</t>
  </si>
  <si>
    <t>Повышение квалификации педагогических и руководящих работников дошкольных образовательных организаций</t>
  </si>
  <si>
    <t>01 1 0301</t>
  </si>
  <si>
    <t>01 2 0401</t>
  </si>
  <si>
    <t>Повышение квалификации и проведение аттестации педагогов и руководящих работников дополнительного образования детей</t>
  </si>
  <si>
    <t>01 3 0201</t>
  </si>
  <si>
    <t>Создание условий для обеспечения прав детей на получение услуг по дополнительному образованию</t>
  </si>
  <si>
    <t>01 3 0400</t>
  </si>
  <si>
    <t>Организация отдыха и оздоровления детей и подростков в каникулярный период, в том числе детей находящихся в трудной жизненной ситуации</t>
  </si>
  <si>
    <t>01 3 0401</t>
  </si>
  <si>
    <t>03 0 0000</t>
  </si>
  <si>
    <t>Подпрограмма 2 "Молодёжь Лотошинского муниципального района"</t>
  </si>
  <si>
    <t>03 2 0000</t>
  </si>
  <si>
    <t>Укрепление социальной ответственности, профессиональное самоопределение, трудовая и социальная адаптация молодёжи</t>
  </si>
  <si>
    <t>03 2 0100</t>
  </si>
  <si>
    <t>Участие в мероприятиях по укреплению социальной ответственности молодёжи</t>
  </si>
  <si>
    <t>03 2 0101</t>
  </si>
  <si>
    <t>Содействие патриотическому и духовно-нравственному воспитанию молодёжи, поддержка талантливой молодёжи, молодёжных социально-значимых инициатив</t>
  </si>
  <si>
    <t>03 2 0200</t>
  </si>
  <si>
    <t>Мероприятия по воспитанию молодежи</t>
  </si>
  <si>
    <t>03 2 0201</t>
  </si>
  <si>
    <t>Развитие системы научно-методического    сопровождения работы с молодёжью</t>
  </si>
  <si>
    <t>03 2 0300</t>
  </si>
  <si>
    <t>Организация и проведение мероприятий, направленных на методическое сопровождение работы с молодёжью</t>
  </si>
  <si>
    <t>03 2 0301</t>
  </si>
  <si>
    <t xml:space="preserve">Субвенции на выплату компенсации  родительской платы за присмотр и уход за детьми, осваивающими образовательные программы дошкольного образования в  организациях  Московской области, осуществляющих образовательную деятельность </t>
  </si>
  <si>
    <t>01 1 6214</t>
  </si>
  <si>
    <t>Реализация механизмов для выявления и развития талантов детей</t>
  </si>
  <si>
    <t>01 2 0500</t>
  </si>
  <si>
    <t>Проведение муниципального этапа Всероссийской олимпиады школьников</t>
  </si>
  <si>
    <t>01 2 0501</t>
  </si>
  <si>
    <t>Формирование системы непрерывного вариативного дополнительного образования детей, направленных на развитие человеческого потенциала района</t>
  </si>
  <si>
    <t>01 3 0100</t>
  </si>
  <si>
    <t>Капитальные вложения в объекты общего имущества многоквартирных домов муниципальной собственности</t>
  </si>
  <si>
    <t>Межбюджетные трансферты</t>
  </si>
  <si>
    <t>Субсидии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</si>
  <si>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</si>
  <si>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Взносы на капитальный ремонт  общего имущества  многоквартирных домов (муниципальный жилищный фонд)</t>
  </si>
  <si>
    <t>500</t>
  </si>
  <si>
    <t>520</t>
  </si>
  <si>
    <t>521</t>
  </si>
  <si>
    <t>07 0 5102</t>
  </si>
  <si>
    <t>Ежегодное присуждение именных стипендий Главы Лотошинского муниципального района для детей и подростков, проявивших выдающиеся способности в области науки, искусства и спорта</t>
  </si>
  <si>
    <t>01 3 0102</t>
  </si>
  <si>
    <t>Стипендии</t>
  </si>
  <si>
    <t>340</t>
  </si>
  <si>
    <t>Проведение конкурсов профессионального мастерства</t>
  </si>
  <si>
    <t>01 3 0202</t>
  </si>
  <si>
    <t>Проведение культурно-массовых мероприятий в сфере образования</t>
  </si>
  <si>
    <t>01 3 0209</t>
  </si>
  <si>
    <t>Проведение культурно-массовых мероприятий в сфере культуры</t>
  </si>
  <si>
    <t>01 3 0210</t>
  </si>
  <si>
    <t>Персональные стипендии Главы района</t>
  </si>
  <si>
    <t>01 3 0212</t>
  </si>
  <si>
    <t>Модернизация системы воспитательной и психолого-социальной работы в системе образования направленная на:
- воспитание российской гражданской идентичности, уважения к этнической принадлежности, ответственного отношения к образованию, труду, окружающим людям и природе;  
- формирование ценностей коммуникативной компетенции, здорового и безопасного образа жизни, традиционной семьи, эстетической культуры личности</t>
  </si>
  <si>
    <t>01 3 0300</t>
  </si>
  <si>
    <t>Проведение массовых мероприятий для детей и подростков направленных на формирование здорового образа жизни гражданской позиции</t>
  </si>
  <si>
    <t>01 3 0301</t>
  </si>
  <si>
    <t>Организация мероприятий, направленных на пропаганду правил безопасного поведения на дорогах и улицах</t>
  </si>
  <si>
    <t>01 3 0302</t>
  </si>
  <si>
    <t>Проведение социально-психологического тестирования обучающихся образовательных организаций</t>
  </si>
  <si>
    <t>01 3 0304</t>
  </si>
  <si>
    <t>Проведение добровольного диагностического экспресс-тестирования обучающихся образовательных организаций</t>
  </si>
  <si>
    <t>01 3 0305</t>
  </si>
  <si>
    <t>Подпрограмма 4 "Создание условий для реализации муниципальной программы   "Развитие образования в Лотошинском муниципальном районе на 2015-2019 годы"</t>
  </si>
  <si>
    <t>01 4 0000</t>
  </si>
  <si>
    <t xml:space="preserve">Повышение качества и эффективности муниципальных услуг в системе образования </t>
  </si>
  <si>
    <t>01 4 0100</t>
  </si>
  <si>
    <t>Обеспечение деятельности отдела по образованию администрации Лотошинского муниципального района</t>
  </si>
  <si>
    <t>01 4 0101</t>
  </si>
  <si>
    <t>Обеспечение деятельности муниципального учреждения "Централизованная бухгалтерия учреждений образования»</t>
  </si>
  <si>
    <t>01 4 0102</t>
  </si>
  <si>
    <t>02 0 0000</t>
  </si>
  <si>
    <t>Подпрограмма 1 "Библиотечное обслуживание населения"</t>
  </si>
  <si>
    <t>02 1 0000</t>
  </si>
  <si>
    <t>Организация библиотечного обслуживания населения Лотошинского муниципального района</t>
  </si>
  <si>
    <t>02 1 0100</t>
  </si>
  <si>
    <t>Комплектование книжных фондов библиотек Лотошинского муниципального района</t>
  </si>
  <si>
    <t>02 1 0114</t>
  </si>
  <si>
    <t>в том числе:</t>
  </si>
  <si>
    <t>Внедрение ИКТ в систему дошкольного образования</t>
  </si>
  <si>
    <t>01 1 0500</t>
  </si>
  <si>
    <t>Внедрение информационно-коммуникационных технологий в образовательных организациях, реализующих проекты обновления содержания и технологий в рамках введения федерального государственного образовательного стандарта  дошкольного образования</t>
  </si>
  <si>
    <t>01 1 0501</t>
  </si>
  <si>
    <t>01 1 0502</t>
  </si>
  <si>
    <t>Курсы повышения квалификации педагогических и руководящих работников общеобразовательных организаций</t>
  </si>
  <si>
    <t>Внедрение ИКТ в систему общего и среднего  образования</t>
  </si>
  <si>
    <t>01 2 0700</t>
  </si>
  <si>
    <t>Обеспечение общеобразовательных организаций доступом в сети интернет</t>
  </si>
  <si>
    <t>01 2 0701</t>
  </si>
  <si>
    <t>01 2 0702</t>
  </si>
  <si>
    <t>Субвенция на обеспечение подвоза учащихся к месту обучения в муниципальные общеобразовательные учреждения, расположенные в сельской местности</t>
  </si>
  <si>
    <t>01 2 6227</t>
  </si>
  <si>
    <t>Субсидии на внедрение современных образовательных технологий</t>
  </si>
  <si>
    <t>01 2 6228</t>
  </si>
  <si>
    <t>Муниципальная программа "Спорт Лотошинского муниципального района на  2015-2019 годы"</t>
  </si>
  <si>
    <t>Погашение долговых обязательств муниципального образования с учетом оценки возможности погашения действующих и новых планируемых заимствований</t>
  </si>
  <si>
    <t>Создание условий для реализации мероприятий программы</t>
  </si>
  <si>
    <t>10 0 0500</t>
  </si>
  <si>
    <t>Обеспечение деятельности МУ "Лотошинский центр природопользования и экологических проектов"</t>
  </si>
  <si>
    <t>10 0 0501</t>
  </si>
  <si>
    <t xml:space="preserve">Подпрограмма 3 "Обеспечение жильем ветеранов, инвалидов и семей, имеющих детей – инвалидов Лотошинского муниципального района" </t>
  </si>
  <si>
    <t>12 3 0000</t>
  </si>
  <si>
    <t>Субвенция на обеспечение жилыми помещениями отдельных категорий ветеранов, предусмотренных частью 2 статьи 1 Закона Московской области №125/2006-ОЗ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</t>
  </si>
  <si>
    <t>12 3 5135</t>
  </si>
  <si>
    <t>Подпрограмма 2 «Организация предоставления гражданам, имеющим место жительства в Лотошинском муниципальном районе, субсидий на оплату жилого помещения и коммунальных услуг»</t>
  </si>
  <si>
    <t>Субвенция на обеспечение предоставления гражданам субсидий на оплату жилого помещения и коммунальных услуг</t>
  </si>
  <si>
    <t xml:space="preserve">"О внесении изменений в решение Совета депутатов Лотошинского муниципального района Московской области от 18.12.2014 №24/4 "О бюджете Лотошинского муниципального района Московской области на 2015 год и на плановый период 2016 и 2017 годов"                </t>
  </si>
  <si>
    <t>Подпрограмма 3 «Создание условий для оказания медицинской помощи  и формирования здорового образа жизни населения Лотошинского муниципального района»</t>
  </si>
  <si>
    <t>14 3 0000</t>
  </si>
  <si>
    <t xml:space="preserve">Социальная поддержка медицинских работников, повышение престижа профессии врача и среднего медицинского работника </t>
  </si>
  <si>
    <t>14 3 0100</t>
  </si>
  <si>
    <t>Оказание дополнительной социальной поддержки в виде выплаты муниципальной стипендии студентам, обучающимся по целевому набору в государственных образовательных учреждениях высшего профессионального образования, осуществляющих подготовку кадров в сфере здравоохранения</t>
  </si>
  <si>
    <t>14 3 0101</t>
  </si>
  <si>
    <t>ВСЕГО:</t>
  </si>
  <si>
    <t>Развитие литературного творчества и популяризация чтения</t>
  </si>
  <si>
    <t xml:space="preserve">02 1 0115 </t>
  </si>
  <si>
    <t>Повышение доступности и качества библиотечных услуг для населения</t>
  </si>
  <si>
    <t>02 1 0200</t>
  </si>
  <si>
    <t>Приобретение программного обеспечения</t>
  </si>
  <si>
    <t>02 1 0221</t>
  </si>
  <si>
    <t>Обеспечение деятельности Комплекса информационно-библиотечного обслуживания</t>
  </si>
  <si>
    <t>02 1 0222</t>
  </si>
  <si>
    <t>Подпрограмма 2 "Организация досуга, предоставление услуг организаций культуры и доступа к музейным фондам"</t>
  </si>
  <si>
    <t>02 2 0000</t>
  </si>
  <si>
    <t xml:space="preserve">Обеспечение доступности предоставления услуг в культурно-досуговых учреждениях </t>
  </si>
  <si>
    <t>02 2 0100</t>
  </si>
  <si>
    <t>Поддержка и развитие творческой деятельности, сохранение традиций отечественной культуры на территории Лотошинского района</t>
  </si>
  <si>
    <t>02 2 0111</t>
  </si>
  <si>
    <t>Сохранение культурно-исторического достояния и духовного наследия общества посредством музейных фондов и выставочной деятельности</t>
  </si>
  <si>
    <t>02 2 0200</t>
  </si>
  <si>
    <t xml:space="preserve">Увеличение посещаемости музейных учреждений </t>
  </si>
  <si>
    <t>02 2 0221</t>
  </si>
  <si>
    <t>Подпрограмма 3 "Развитие парка культуры и отдыха"</t>
  </si>
  <si>
    <t>02 3 0000</t>
  </si>
  <si>
    <t>Создание инфраструктуры высокого уровня комфортности для организации отдыха и развлечений</t>
  </si>
  <si>
    <t>02 3 0100</t>
  </si>
  <si>
    <t>Развитие инфраструктуры на территории Лотошинского парка культуры и отдыха</t>
  </si>
  <si>
    <t>02 3 0111</t>
  </si>
  <si>
    <t>Организация и проведение культурно-массовых  мероприятий</t>
  </si>
  <si>
    <t>02 3 0112</t>
  </si>
  <si>
    <t>Сохранение объектов культурного наследия</t>
  </si>
  <si>
    <t>02 3 0200</t>
  </si>
  <si>
    <t>Реставрация  объектов культурного наследия</t>
  </si>
  <si>
    <t>02 3 0221</t>
  </si>
  <si>
    <t>Подпрограмма 4 "Создание условий для реализации муниципальной программы"</t>
  </si>
  <si>
    <t>02 4 0000</t>
  </si>
  <si>
    <t>Повышение эффективности управления учреждениями культуры в целях реализации программы</t>
  </si>
  <si>
    <t>02 4 0100</t>
  </si>
  <si>
    <t xml:space="preserve">Обеспечение деятельности МКУК "ЦБС" </t>
  </si>
  <si>
    <t>02 4 0101</t>
  </si>
  <si>
    <t>Обеспечение деятельности МУ "ЛРДК"</t>
  </si>
  <si>
    <t>02 4 0102</t>
  </si>
  <si>
    <t>Обеспечение деятельности МКУ "Музей"</t>
  </si>
  <si>
    <t>02 4 0103</t>
  </si>
  <si>
    <t xml:space="preserve">Обеспечение деятельности МУ "Парк культуры и отдыха" </t>
  </si>
  <si>
    <t>02 4 0104</t>
  </si>
  <si>
    <t>Создание безбарьерной среды в муниципальных учреждениях культуры</t>
  </si>
  <si>
    <t>14 1 0103</t>
  </si>
  <si>
    <t>Повышение уровня доступности социокультурной и спортивной реабилитации инвалидов</t>
  </si>
  <si>
    <t>14 1 0200</t>
  </si>
  <si>
    <t xml:space="preserve">Организация и проведение мероприятий, посвященных Международному дню защиты детей, Международному дню инвалидов, Новому году для детей-инвалидов и людей с ограниченными возможностями в передвижении   </t>
  </si>
  <si>
    <t>14 1 0203</t>
  </si>
  <si>
    <t>Обеспечение деятельности МУ "ЦБУК"</t>
  </si>
  <si>
    <t>02 4 0105</t>
  </si>
  <si>
    <t>Обеспечение деятельности отдела по культуре, делам молодежи, спорту и туризму администрации Лотошинского муниципального района</t>
  </si>
  <si>
    <t>02 4 0106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</si>
  <si>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</si>
  <si>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</si>
  <si>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</si>
  <si>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</si>
  <si>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Реализация некоторых мер по защите прав потребителей в сфере торговли, общественного питания, бытового обслуживания</t>
  </si>
  <si>
    <t>04 4 0200</t>
  </si>
  <si>
    <t>Частичная компенсация помывки льготной категории населения</t>
  </si>
  <si>
    <t>04 4 0201</t>
  </si>
  <si>
    <t>Удовлетворение  потребностей в благоустроенном жилье граждан, проживающих и работающих в  сельских населенных пунктах  Лотошинского муниципального района, в том числе молодых семей и молодых специалистов</t>
  </si>
  <si>
    <t>06 0 0200</t>
  </si>
  <si>
    <t xml:space="preserve">Предоставление  субсидий  на проведение мероприятий  по улучшению  жилищных условий  граждан        </t>
  </si>
  <si>
    <t>06 0 0201</t>
  </si>
  <si>
    <t>Субсидии гражданам на приобретение жилья</t>
  </si>
  <si>
    <t>322</t>
  </si>
  <si>
    <t xml:space="preserve">Предоставление  субсидий  на проведение мероприятий  по улучшению  жилищных условий  молодых семей и молодых специалистов  </t>
  </si>
  <si>
    <t>06 0 0202</t>
  </si>
  <si>
    <t>Муниципальная программа «Жилище» Лотошинского муниципального района на 2015-2019 годы</t>
  </si>
  <si>
    <t>12 0 0000</t>
  </si>
  <si>
    <t>Подпрограмма 1 "Обеспечение жильём молодых семей Лотошинского муниципального района"</t>
  </si>
  <si>
    <t>12 1 0000</t>
  </si>
  <si>
    <t>Предоставление молодым семьям социальных выплат на приобретение жилого помещения или строительство индивидуального жилого дома</t>
  </si>
  <si>
    <t>12 1 0100</t>
  </si>
  <si>
    <t>Организация работы по перечислению социальных выплат</t>
  </si>
  <si>
    <t>12 1 0101</t>
  </si>
  <si>
    <t>Пособия, компенсации, меры социальной поддержки по публичным нормативным обязательствам</t>
  </si>
  <si>
    <t>313</t>
  </si>
  <si>
    <t>Пособия, компенсации и иные социальные выплаты гражданам, кроме публичных нормативных обязательств</t>
  </si>
  <si>
    <t>321</t>
  </si>
  <si>
    <t xml:space="preserve">Подпрограмма 2 "Обеспечение жильём детей-сирот и детей, оставшихся без попечения родителей, а также лиц из их числа Лотошинского муниципального района" </t>
  </si>
  <si>
    <t>12 2 0000</t>
  </si>
  <si>
    <t>Субвенция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</si>
  <si>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12 2 5082</t>
  </si>
  <si>
    <t>Бюджетные инвестиции</t>
  </si>
  <si>
    <t xml:space="preserve">Бюджетные инвестиции на приобретение объектов недвижимого имущества в государственную (муниципальную) собственность </t>
  </si>
  <si>
    <t>412</t>
  </si>
  <si>
    <t>Подпрограмма 3 "Обеспечивающая подпрограмма"</t>
  </si>
  <si>
    <t>03 3 0000</t>
  </si>
  <si>
    <t>Создание условий для реализации программы</t>
  </si>
  <si>
    <t>03 3 0100</t>
  </si>
  <si>
    <t xml:space="preserve">Обеспечение деятельности МУ  "КСЦ  Лотошино" </t>
  </si>
  <si>
    <t>03 3 0101</t>
  </si>
  <si>
    <t>Обеспечение деятельности МКУ "Стадион"</t>
  </si>
  <si>
    <t>03 3 0102</t>
  </si>
  <si>
    <t xml:space="preserve">Устройство парковочных мест для инвалидов </t>
  </si>
  <si>
    <t>14 1 0106</t>
  </si>
  <si>
    <t>Организация физкультурно-оздоровительной и спортивно-массовой работы среди лиц с ограниченными возможностями здоровья</t>
  </si>
  <si>
    <t>14 1 0202</t>
  </si>
  <si>
    <t>Подпрограмма 1 "Развитие физической культуры и массового спорта в Лотошинском муниципальном районе"</t>
  </si>
  <si>
    <t>03 1 0000</t>
  </si>
  <si>
    <t>Организация и проведение физкультурно-оздоровительных, спортивно-массовых мероприятий и соревнований</t>
  </si>
  <si>
    <t>03 1 0100</t>
  </si>
  <si>
    <t xml:space="preserve">Мероприятия, направленные на развитие и популяризацию физической культуры и спорта            </t>
  </si>
  <si>
    <t>03 1 0101</t>
  </si>
  <si>
    <t>Подпрограмма 3 "Управление муниципальными финансами"</t>
  </si>
  <si>
    <t>05 3 0000</t>
  </si>
  <si>
    <t>Совершенствование системы управления муниципальным долгом</t>
  </si>
  <si>
    <t>05 3 0300</t>
  </si>
  <si>
    <t>05 3 0333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</si>
  <si>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</si>
  <si>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</si>
  <si>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</si>
  <si>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</si>
  <si>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Субвенция для осуществления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</si>
  <si>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05 8 6070</t>
  </si>
  <si>
    <t>Субвенция на обеспечение полноценным питанием беременных женщин, кормящих матерей, а также детей в возрасте до трех лет в Московской области</t>
  </si>
  <si>
    <t>Субсидии бюджетным учреждениям на иные цели</t>
  </si>
  <si>
    <t>14 3 6208</t>
  </si>
  <si>
    <t>612</t>
  </si>
  <si>
    <t>Средства на уплату членских взносов членами Совета муниципальных образований Московской области</t>
  </si>
  <si>
    <t>99 0 0002</t>
  </si>
  <si>
    <t>Расходы бюджета  Лотошинского муниципального района Московской области на  плановый период 2016 и 2017 годов   по целевым статьям (муниципальным программам Лотошинского муниципального района Московской области и непрограммным направлениям деятельности), группам и подгруппам видов расходов классификации расходов бюджетов</t>
  </si>
  <si>
    <t xml:space="preserve">Наименования </t>
  </si>
  <si>
    <t>ЦСР</t>
  </si>
  <si>
    <t>ВР</t>
  </si>
  <si>
    <t>2016 год</t>
  </si>
  <si>
    <t>2017 год</t>
  </si>
  <si>
    <t>Руководство и управление в сфере установленных функций органов  местного самоуправления</t>
  </si>
  <si>
    <t>95 0 0000</t>
  </si>
  <si>
    <t>Глава муниципального образования</t>
  </si>
  <si>
    <t>95 0 0100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</si>
  <si>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</si>
  <si>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</si>
  <si>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</si>
  <si>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</si>
  <si>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</si>
  <si>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</si>
  <si>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 государственных (муниципальных) органов, за исключением фонда оплаты труда</t>
  </si>
  <si>
    <t>122</t>
  </si>
  <si>
    <t>Центральный аппарат</t>
  </si>
  <si>
    <t>95 0 0400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</si>
  <si>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</si>
  <si>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</si>
  <si>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</si>
  <si>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</si>
  <si>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</si>
  <si>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</si>
  <si>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 нужд</t>
  </si>
  <si>
    <t>244</t>
  </si>
  <si>
    <t>Муниципальная программа "Муниципальное управление" Лотошинского муниципального района на 2015-2019 годы</t>
  </si>
  <si>
    <t>05 0 0000</t>
  </si>
  <si>
    <t>Подпрограмма 2 "Развитие информационно-коммуникационных технологий для повышения качества муниципального управления 
и создания благоприятных условий жизни и ведения бизнеса"</t>
  </si>
  <si>
    <t>05 2 0000</t>
  </si>
  <si>
    <t>Создание, развитие и сопровождение ведомственных информационных систем обеспечения основной деятельности органов местного самоуправления (осуществление муниципальных функций и предоставление муниципальных услуг)</t>
  </si>
  <si>
    <t>05 2 0200</t>
  </si>
  <si>
    <t xml:space="preserve">Внедрение автоматизированной системы управления бюджетным  процессом Московской области у главных распорядителей и  получателей средств бюджета Лотошинского муниципального района в части функционала прогноза и планирования     </t>
  </si>
  <si>
    <t>05 2 0201</t>
  </si>
  <si>
    <t>Обеспечение деятельности администрации Лотошинского муниципального района</t>
  </si>
  <si>
    <t>05 2 0202</t>
  </si>
  <si>
    <r>
      <t>Подпрограмма 5 "Развитие архивного дела в Лотошинском муниципальном районе</t>
    </r>
    <r>
      <rPr>
        <sz val="12"/>
        <rFont val="Times New Roman"/>
        <family val="1"/>
      </rPr>
      <t>"</t>
    </r>
  </si>
  <si>
    <t>05 5 0000</t>
  </si>
  <si>
    <t>Субвенция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временнохранящихся в муниципальных архивах</t>
  </si>
  <si>
    <t>05 5 6069</t>
  </si>
  <si>
    <r>
      <t>Подпрограмма 6  "Развитие муниципальной службы</t>
    </r>
    <r>
      <rPr>
        <sz val="12"/>
        <rFont val="Times New Roman"/>
        <family val="1"/>
      </rPr>
      <t>"</t>
    </r>
  </si>
  <si>
    <t>05 6 0000</t>
  </si>
  <si>
    <t>Совершенствование профессионального развития муниципальных служащих Лотошинского муниципального района</t>
  </si>
  <si>
    <t>05 6 0500</t>
  </si>
  <si>
    <t>Совершенствование профессионального развития муниципальных служащих Лотошинского  муниципального района</t>
  </si>
  <si>
    <t>05 6 0505</t>
  </si>
  <si>
    <t>Подпрограмма 7 "Информирование населения о деятельности органов местного самоуправления Лотошинского муниципального района"</t>
  </si>
  <si>
    <t>05 7 0000</t>
  </si>
  <si>
    <t>Освещение деятельности органов местного самоуправления Лотошинского муниципального района в печатных и электронных средствах массовой информации, действующих и распространяемых на территории муниципального образования</t>
  </si>
  <si>
    <t>05 7 0100</t>
  </si>
  <si>
    <t xml:space="preserve">Информирование населения о деятельности органов местного самоуправления </t>
  </si>
  <si>
    <t>05 7 0101</t>
  </si>
  <si>
    <t>Подпрограмма 8 "Создание условий для реализации муниципальной программы"</t>
  </si>
  <si>
    <t>05 8 0000</t>
  </si>
  <si>
    <t>Обеспечение деятельности аппарата управления</t>
  </si>
  <si>
    <t>05 8 0100</t>
  </si>
  <si>
    <t>Обеспечение денежным содержанием сотрудников, материально-техническое обеспечение деятельности Администрации Лотошинского муниципального района</t>
  </si>
  <si>
    <t>05 8 0101</t>
  </si>
  <si>
    <t>Иные бюджетные ассигнования</t>
  </si>
  <si>
    <t>800</t>
  </si>
  <si>
    <t>Уплата налогов, сборов и иных платежей</t>
  </si>
  <si>
    <t>850</t>
  </si>
  <si>
    <t>Уплата прочих налогов, сборов и иных платежей</t>
  </si>
  <si>
    <t>852</t>
  </si>
  <si>
    <t>Муниципальная программа "Социальная защита населения Лотошинского муниципального района на 2015-2019 годы"</t>
  </si>
  <si>
    <t>14 0 0000</t>
  </si>
  <si>
    <t>14 2 0000</t>
  </si>
  <si>
    <t>14 2 6141</t>
  </si>
  <si>
    <t>Муниципальная программа "Градостроительная деятельность на территории Лотошинского муниципального района на 2015 - 2019 годы"</t>
  </si>
  <si>
    <t>15 0 0000</t>
  </si>
  <si>
    <t>Формирование современного архитектурного облика комплексной застройки территорий Лотошинского муниципального района</t>
  </si>
  <si>
    <t>15 0 0200</t>
  </si>
  <si>
    <t>Разработка  проектной  документации в части формирования  современного  облика застройки</t>
  </si>
  <si>
    <t>15 0 0202</t>
  </si>
  <si>
    <t>Обеспечение деятельности финансово - экономического управления администрации Лотошинского муниципального района</t>
  </si>
  <si>
    <t>05 2 0203</t>
  </si>
  <si>
    <t>Обеспечение денежным содержанием сотрудников, материально-техническое обеспечение деятельности Финансово - экономического управления администрации Лотошинского муниципального района</t>
  </si>
  <si>
    <t>05 8 0102</t>
  </si>
  <si>
    <t>Уплата налога на имущество организаций и земельного налога</t>
  </si>
  <si>
    <t>851</t>
  </si>
  <si>
    <t>Непрограммные расходы бюджета муниципального района</t>
  </si>
  <si>
    <t>99 0 0000</t>
  </si>
  <si>
    <t>Резервный фонд администрации Лотошинского муниципального района</t>
  </si>
  <si>
    <t>99 0 0001</t>
  </si>
  <si>
    <t>Резервные средства</t>
  </si>
  <si>
    <t>870</t>
  </si>
  <si>
    <t>Муниципальная программа "Развитие образования в Лотошинском муниципальном районе Московской области на 2015 - 2019 годы"</t>
  </si>
  <si>
    <t>01 0 0000</t>
  </si>
  <si>
    <t>Подпрограмма 2 "Общее образование"</t>
  </si>
  <si>
    <t>01 2 0000</t>
  </si>
  <si>
    <t>Субвенция на обеспечение переданных государственных полномочий в сфере образования и организации деятельности комиссий по делам несовершеннолетних  и защите их прав городов и районов</t>
  </si>
  <si>
    <t>01 2 6068</t>
  </si>
  <si>
    <t>05 1 0000</t>
  </si>
  <si>
    <t>Снижение административных барьеров, повышение качества и доступности предоставления муниципальных услуг в Лотошинском муниципальном районе</t>
  </si>
  <si>
    <t>05 1 0100</t>
  </si>
  <si>
    <t>Содержание МФЦ</t>
  </si>
  <si>
    <t>05 1 0102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</si>
  <si>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</si>
  <si>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</si>
  <si>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</si>
  <si>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</si>
  <si>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 задания на оказание государственных (муниципальных)  услуг (выполнение работ)</t>
  </si>
  <si>
    <t>611</t>
  </si>
  <si>
    <t>Обеспечение деятельности Комитета по управлению имуществом администрации Лотошинского муниципального района</t>
  </si>
  <si>
    <t>05 2 0204</t>
  </si>
  <si>
    <t>Подпрограмма 4 "Управление муниципальным имуществом и земельными ресурсами Лотошинского муниципального района"</t>
  </si>
  <si>
    <t>05 4 0000</t>
  </si>
  <si>
    <t>Увеличение имущества, находящегося в собственности Лотошинского муниципального района</t>
  </si>
  <si>
    <t>05 4 0100</t>
  </si>
  <si>
    <t>Формирование  и постановка на кадастровый учет земельных участков под объектами недвижимого имущества, находящимися в муниципальной собственности</t>
  </si>
  <si>
    <t>05 4 0102</t>
  </si>
  <si>
    <t>Поступление в бюджет Лотошинского муниципального района неналоговых доходов от использования и реализации имущества и земельных участков</t>
  </si>
  <si>
    <t>05 4 0200</t>
  </si>
  <si>
    <t>05 4 0204</t>
  </si>
  <si>
    <t>Обеспечение проведения технической инвентаризации объектов недвижимого имущества и постановка их на государственный кадастровый учет</t>
  </si>
  <si>
    <t>05 4 0205</t>
  </si>
  <si>
    <t>Определение рыночной стоимости объектов недвижимого имущества и земельных участков, находящихся в собственности Лотошинского муниципального района , и государственная собственность на которые не разграничена, в целях передачи в аренду и продажи</t>
  </si>
  <si>
    <t>05 4 0206</t>
  </si>
  <si>
    <t xml:space="preserve">Обеспечение сохранности муниципального имущества, составляющего казну </t>
  </si>
  <si>
    <t>05 4 0500</t>
  </si>
  <si>
    <t>Ремонт муниципальных зданий, помещений, входящих в состав муниципальной Казны</t>
  </si>
  <si>
    <t>05 4 0501</t>
  </si>
  <si>
    <t>Обеспечение денежным содержанием сотрудников, материально-техническое обеспечение деятельности Комитета по управлению имуществом администрации Лотошинского муниципального района</t>
  </si>
  <si>
    <t>05 8 0103</t>
  </si>
  <si>
    <t>Муниципальная программа "Безопасность Лотошинского муниципального района" на 2015 -2019 годы</t>
  </si>
  <si>
    <t>11 0 0000</t>
  </si>
  <si>
    <t>Подпрограмма 2 "Обеспечение безопасности жизнедеятельности населения Лотошинского муниципального района"</t>
  </si>
  <si>
    <t>11 2 0000</t>
  </si>
  <si>
    <t>Раздел 4 "Обеспечение мероприятий гражданской обороны на территории Лотошинского муниципального района"</t>
  </si>
  <si>
    <t>11 2 4000</t>
  </si>
  <si>
    <t>Оснащение и укомплектование материально-технического резерва для выполнения задач гражданской обороны</t>
  </si>
  <si>
    <t>11 2 4500</t>
  </si>
  <si>
    <t>Оснащение и укомплектование материального и инженерно-технического резерва для выполнения задач гражданской обороны</t>
  </si>
  <si>
    <t>11 2 4502</t>
  </si>
  <si>
    <t>Раздел 1 "Снижение рисков и смягчения последствий чрезвычайных ситуаций природного и техногенного характера"</t>
  </si>
  <si>
    <t>11 2 1000</t>
  </si>
  <si>
    <t xml:space="preserve">Мероприятия по предупреждению и ликвидации чрезвычайных ситуаций природного и техногенного характера </t>
  </si>
  <si>
    <t>11 2 1100</t>
  </si>
  <si>
    <t>Обучение на курсах повышения квалификации руководителей и специалистов, уполномоченных на решение задач в области чрезвычайных ситуаций. Проведение учений, тренировок</t>
  </si>
  <si>
    <t>11 2 1101</t>
  </si>
  <si>
    <t xml:space="preserve">Пополнение резервного фонда материальных ресурсов для ликвидации чрезвычайных ситуаций </t>
  </si>
  <si>
    <t>11 2 1102</t>
  </si>
  <si>
    <t xml:space="preserve">Мероприятия по обеспечению населения на водных объектах </t>
  </si>
  <si>
    <t>11 2 1200</t>
  </si>
  <si>
    <t>Обустройство мест массового отдыха населения на водных объектах</t>
  </si>
  <si>
    <t>11 2 1201</t>
  </si>
  <si>
    <t>Раздел 2 "Развитие и совершенствование систем оповещения  и информирования населения"</t>
  </si>
  <si>
    <t>11 2 2000</t>
  </si>
  <si>
    <t>Содержание и модернизация системы оповещения и информирования</t>
  </si>
  <si>
    <t>11 2 2300</t>
  </si>
  <si>
    <t>Обслуживание и модернизация местной системы централизованного оповещения</t>
  </si>
  <si>
    <t>11 2 2301</t>
  </si>
  <si>
    <t>Создание запасов материально-технических, продовольственных, медицинских и иных средств в целях гражданской обороны</t>
  </si>
  <si>
    <t>11 2 4501</t>
  </si>
  <si>
    <t>Приобретение аварийно-спасательного оборудования</t>
  </si>
  <si>
    <t>11 2 4503</t>
  </si>
  <si>
    <t>Субсидии на финансирование и (или) возмещение расходов, связанных с предупреждением и ликвидацией чрезвычайных ситуаций на территориях муниципальных образований Московской области, вызванных природными пожарами</t>
  </si>
  <si>
    <t>11 2 6023</t>
  </si>
  <si>
    <t>Подпрограмма 1 "Профилактика преступлений и иных правонарушений"</t>
  </si>
  <si>
    <t>11 1 0000</t>
  </si>
  <si>
    <t>Внедрение современных средств наблюдения и оповещения о правонарушениях, обеспечение оперативного принятия решений в целях обеспечения правопорядка и безопасности граждан</t>
  </si>
  <si>
    <t>11 1 0100</t>
  </si>
  <si>
    <t xml:space="preserve">Установка и обслуживание систем видеонаблюдения </t>
  </si>
  <si>
    <t>11 1 0101</t>
  </si>
  <si>
    <t>Муниципальная программа "Предпринимательство Лотошинского муниципального района на 2015 - 2019 годы"</t>
  </si>
  <si>
    <t>04 0 0000</t>
  </si>
  <si>
    <t>Подпрограмма 4 "Развитие потребительского рынка и услуг на территории Лотошинского муниципального района"</t>
  </si>
  <si>
    <t>04 4 0000</t>
  </si>
  <si>
    <t>Развитие инфраструктуры потребительского рынка и услуг</t>
  </si>
  <si>
    <t>04 4 0100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</si>
  <si>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</t>
  </si>
  <si>
    <t>04 4 0109</t>
  </si>
  <si>
    <t>Субсидия на частичную компенсацию транспортных расходов организаций и индивидуальных предпринимателей по доставке продовольственных товаров населению</t>
  </si>
  <si>
    <t>04 4 6110</t>
  </si>
  <si>
    <t>Муниципальная программа "Развитие транспортной системы на территории
Лотошинского муниципального района на 2015-2019 годы»</t>
  </si>
  <si>
    <t>08 0 0000</t>
  </si>
  <si>
    <t>Подпрограмма 1 "Организация транспортного обслуживания населения в границах  Лотошинского муниципального района»</t>
  </si>
  <si>
    <t>08 1 0000</t>
  </si>
  <si>
    <t>Организация бесперебойного автобусного транспортного обслуживания населения на территории Лотошинского муниципального района</t>
  </si>
  <si>
    <t>08 1 1000</t>
  </si>
  <si>
    <t xml:space="preserve">Обеспечение перевозок пассажиров по муниципальным автобусным маршрутам регулярных перевозок </t>
  </si>
  <si>
    <t>08 1 1100</t>
  </si>
  <si>
    <t>Создание условий для предоставления транспортных услуг населению и организация транспортного обслуживания населения между поселениями в границах Лотошинского муниципального района</t>
  </si>
  <si>
    <t>08 1 1101</t>
  </si>
  <si>
    <t>Подпрограмма 3 "Содержание и ремонт автомобильных дорог  местного значения Лотошинского муниципального района"</t>
  </si>
  <si>
    <t>08 3 0000</t>
  </si>
  <si>
    <t xml:space="preserve"> Обеспечение устойчивого функционирования сети автомобильных дорог местного значения  </t>
  </si>
  <si>
    <t>08 3 1000</t>
  </si>
  <si>
    <t xml:space="preserve">Обеспечение бесперебойного функционирования сети автомобильных  дорог местного значения Лотошинского муниципального района </t>
  </si>
  <si>
    <t>08 3 1100</t>
  </si>
  <si>
    <t>Проведение технической инвентаризации и паспортизации автомобильных дорог местного значения</t>
  </si>
  <si>
    <t>08 3 1101</t>
  </si>
  <si>
    <t>Раздел 2. Организация  содержания   автомобильных дорог общего пользования местного значения  в нормативном состоянии</t>
  </si>
  <si>
    <t>08 3 2000</t>
  </si>
  <si>
    <t>08 3 2100</t>
  </si>
  <si>
    <t>Проведение работ по содержанию  и ремонту автомобильных дорог</t>
  </si>
  <si>
    <t>08 3 2101</t>
  </si>
  <si>
    <t>Подпрограмма 3  "Развитие малого и среднего предпринимательства в Лотошинском муниципальном районе"</t>
  </si>
  <si>
    <t>04 3 0000</t>
  </si>
  <si>
    <t>Система мер поддержки малого и среднего предпринимательства</t>
  </si>
  <si>
    <t>04 3 2000</t>
  </si>
  <si>
    <t>Финансовая поддержка малого и среднего предпринимательства</t>
  </si>
  <si>
    <t>04 3 2300</t>
  </si>
  <si>
    <t>Частичная компенсация субъектам малого и среднего предпринимательства затрат, связанных с приобретением оборудования в целях создания и (или) развития, и (или) модернизации производства товаров</t>
  </si>
  <si>
    <t>04 3 2301</t>
  </si>
  <si>
    <r>
      <t>к решению Совета депутатов Лотошинского муниципального района</t>
    </r>
    <r>
      <rPr>
        <sz val="12"/>
        <rFont val="Times New Roman Cyr"/>
        <family val="0"/>
      </rPr>
      <t xml:space="preserve"> от 31.12.2014 г. № 34/6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</si>
</sst>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44">
    <font>
      <sz val="10"/>
      <name val="Arial"/>
      <family val="0"/>
    </font>
    <font>
      <sz val="12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0"/>
      <color indexed="10"/>
      <name val="Arial Cyr"/>
      <family val="2"/>
    </font>
    <font>
      <sz val="10"/>
      <color indexed="8"/>
      <name val="Arial Cyr"/>
      <family val="0"/>
    </font>
    <font>
      <sz val="12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179" fontId="1" fillId="0" borderId="0" xfId="58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/>
    </xf>
    <xf numFmtId="180" fontId="0" fillId="0" borderId="1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wrapText="1"/>
    </xf>
    <xf numFmtId="181" fontId="0" fillId="0" borderId="10" xfId="0" applyNumberFormat="1" applyFill="1" applyBorder="1" applyAlignment="1">
      <alignment wrapText="1"/>
    </xf>
    <xf numFmtId="181" fontId="0" fillId="0" borderId="11" xfId="0" applyNumberFormat="1" applyFill="1" applyBorder="1" applyAlignment="1">
      <alignment wrapText="1"/>
    </xf>
    <xf numFmtId="180" fontId="0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49" fontId="0" fillId="0" borderId="10" xfId="0" applyNumberForma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180" fontId="0" fillId="0" borderId="10" xfId="0" applyNumberFormat="1" applyFill="1" applyBorder="1" applyAlignment="1">
      <alignment horizontal="right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vertical="center" wrapText="1"/>
    </xf>
    <xf numFmtId="180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181" fontId="4" fillId="0" borderId="10" xfId="0" applyNumberFormat="1" applyFont="1" applyFill="1" applyBorder="1" applyAlignment="1">
      <alignment wrapText="1"/>
    </xf>
    <xf numFmtId="181" fontId="0" fillId="0" borderId="10" xfId="0" applyNumberFormat="1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3" fontId="0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1" xfId="0" applyFill="1" applyBorder="1" applyAlignment="1">
      <alignment vertical="top" wrapText="1"/>
    </xf>
    <xf numFmtId="0" fontId="7" fillId="0" borderId="0" xfId="0" applyFont="1" applyFill="1" applyAlignment="1">
      <alignment/>
    </xf>
    <xf numFmtId="0" fontId="4" fillId="0" borderId="11" xfId="0" applyFont="1" applyFill="1" applyBorder="1" applyAlignment="1">
      <alignment vertical="top" wrapText="1"/>
    </xf>
    <xf numFmtId="181" fontId="4" fillId="0" borderId="11" xfId="0" applyNumberFormat="1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180" fontId="8" fillId="0" borderId="10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8" fillId="0" borderId="11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180" fontId="9" fillId="0" borderId="10" xfId="0" applyNumberFormat="1" applyFont="1" applyFill="1" applyBorder="1" applyAlignment="1">
      <alignment horizontal="right"/>
    </xf>
    <xf numFmtId="181" fontId="0" fillId="0" borderId="11" xfId="0" applyNumberFormat="1" applyFill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181" fontId="9" fillId="0" borderId="11" xfId="0" applyNumberFormat="1" applyFont="1" applyFill="1" applyBorder="1" applyAlignment="1">
      <alignment horizontal="left" wrapText="1"/>
    </xf>
    <xf numFmtId="181" fontId="4" fillId="0" borderId="11" xfId="0" applyNumberFormat="1" applyFont="1" applyFill="1" applyBorder="1" applyAlignment="1">
      <alignment horizontal="left" wrapText="1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/>
    </xf>
    <xf numFmtId="180" fontId="9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 wrapText="1"/>
    </xf>
    <xf numFmtId="2" fontId="1" fillId="0" borderId="0" xfId="58" applyNumberFormat="1" applyFont="1" applyFill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4"/>
  <sheetViews>
    <sheetView tabSelected="1" zoomScalePageLayoutView="0" workbookViewId="0" topLeftCell="A1">
      <selection activeCell="A5" sqref="A5:E5"/>
    </sheetView>
  </sheetViews>
  <sheetFormatPr defaultColWidth="9.140625" defaultRowHeight="12.75"/>
  <cols>
    <col min="1" max="1" width="45.00390625" style="1" customWidth="1"/>
    <col min="2" max="2" width="10.8515625" style="1" customWidth="1"/>
    <col min="3" max="3" width="5.421875" style="1" customWidth="1"/>
    <col min="4" max="4" width="14.140625" style="1" customWidth="1"/>
    <col min="5" max="5" width="13.7109375" style="1" customWidth="1"/>
    <col min="6" max="16384" width="9.140625" style="1" customWidth="1"/>
  </cols>
  <sheetData>
    <row r="1" spans="1:5" ht="15.75">
      <c r="A1" s="55" t="s">
        <v>179</v>
      </c>
      <c r="B1" s="55"/>
      <c r="C1" s="55"/>
      <c r="D1" s="55"/>
      <c r="E1" s="55"/>
    </row>
    <row r="2" spans="1:5" ht="15.75">
      <c r="A2" s="55" t="s">
        <v>635</v>
      </c>
      <c r="B2" s="55"/>
      <c r="C2" s="55"/>
      <c r="D2" s="55"/>
      <c r="E2" s="55"/>
    </row>
    <row r="3" spans="1:5" ht="66" customHeight="1">
      <c r="A3" s="57" t="s">
        <v>298</v>
      </c>
      <c r="B3" s="57"/>
      <c r="C3" s="57"/>
      <c r="D3" s="57"/>
      <c r="E3" s="57"/>
    </row>
    <row r="4" ht="15.75">
      <c r="A4" s="2"/>
    </row>
    <row r="5" spans="1:5" ht="80.25" customHeight="1">
      <c r="A5" s="56" t="s">
        <v>428</v>
      </c>
      <c r="B5" s="56"/>
      <c r="C5" s="56"/>
      <c r="D5" s="56"/>
      <c r="E5" s="56"/>
    </row>
    <row r="7" spans="1:5" ht="38.25" customHeight="1">
      <c r="A7" s="3" t="s">
        <v>429</v>
      </c>
      <c r="B7" s="4" t="s">
        <v>430</v>
      </c>
      <c r="C7" s="3" t="s">
        <v>431</v>
      </c>
      <c r="D7" s="3" t="s">
        <v>432</v>
      </c>
      <c r="E7" s="3" t="s">
        <v>433</v>
      </c>
    </row>
    <row r="8" spans="1:5" s="41" customFormat="1" ht="51">
      <c r="A8" s="42" t="s">
        <v>516</v>
      </c>
      <c r="B8" s="43" t="s">
        <v>517</v>
      </c>
      <c r="C8" s="43"/>
      <c r="D8" s="40">
        <f>D10+D84+D189+D273</f>
        <v>302791</v>
      </c>
      <c r="E8" s="40">
        <f>E10+E84+E189+E273</f>
        <v>302807</v>
      </c>
    </row>
    <row r="9" spans="1:5" ht="18" customHeight="1">
      <c r="A9" s="5" t="s">
        <v>270</v>
      </c>
      <c r="B9" s="43"/>
      <c r="C9" s="43"/>
      <c r="D9" s="40"/>
      <c r="E9" s="40"/>
    </row>
    <row r="10" spans="1:5" ht="12.75">
      <c r="A10" s="14" t="s">
        <v>75</v>
      </c>
      <c r="B10" s="15" t="s">
        <v>76</v>
      </c>
      <c r="C10" s="15"/>
      <c r="D10" s="7">
        <f>D11+D41+D50+D55+D64+D75</f>
        <v>91053.1</v>
      </c>
      <c r="E10" s="7">
        <f>E11+E41+E50+E55+E64+E75</f>
        <v>91053.1</v>
      </c>
    </row>
    <row r="11" spans="1:5" ht="84.75" customHeight="1">
      <c r="A11" s="14" t="s">
        <v>82</v>
      </c>
      <c r="B11" s="15" t="s">
        <v>83</v>
      </c>
      <c r="C11" s="15"/>
      <c r="D11" s="7">
        <f>D12+D19+D24+D28+D37</f>
        <v>36551.6</v>
      </c>
      <c r="E11" s="7">
        <f>E12+E19+E24+E28+E37</f>
        <v>36551.6</v>
      </c>
    </row>
    <row r="12" spans="1:5" ht="135.75" customHeight="1">
      <c r="A12" s="14" t="s">
        <v>84</v>
      </c>
      <c r="B12" s="15" t="s">
        <v>85</v>
      </c>
      <c r="C12" s="15"/>
      <c r="D12" s="7">
        <f>D13+D16</f>
        <v>16957</v>
      </c>
      <c r="E12" s="7">
        <f>E13+E16</f>
        <v>16957</v>
      </c>
    </row>
    <row r="13" spans="1:5" ht="72.75" customHeight="1">
      <c r="A13" s="16" t="s">
        <v>438</v>
      </c>
      <c r="B13" s="15" t="s">
        <v>85</v>
      </c>
      <c r="C13" s="6" t="s">
        <v>439</v>
      </c>
      <c r="D13" s="7">
        <f>D14</f>
        <v>9212.7</v>
      </c>
      <c r="E13" s="7">
        <f>E14</f>
        <v>9212.7</v>
      </c>
    </row>
    <row r="14" spans="1:5" ht="25.5">
      <c r="A14" s="16" t="s">
        <v>77</v>
      </c>
      <c r="B14" s="15" t="s">
        <v>85</v>
      </c>
      <c r="C14" s="6" t="s">
        <v>78</v>
      </c>
      <c r="D14" s="7">
        <f>D15</f>
        <v>9212.7</v>
      </c>
      <c r="E14" s="7">
        <f>E15</f>
        <v>9212.7</v>
      </c>
    </row>
    <row r="15" spans="1:5" ht="38.25" hidden="1">
      <c r="A15" s="16" t="s">
        <v>72</v>
      </c>
      <c r="B15" s="15" t="s">
        <v>85</v>
      </c>
      <c r="C15" s="6" t="s">
        <v>73</v>
      </c>
      <c r="D15" s="7">
        <v>9212.7</v>
      </c>
      <c r="E15" s="7">
        <v>9212.7</v>
      </c>
    </row>
    <row r="16" spans="1:5" ht="38.25">
      <c r="A16" s="13" t="s">
        <v>527</v>
      </c>
      <c r="B16" s="15" t="s">
        <v>85</v>
      </c>
      <c r="C16" s="6" t="s">
        <v>528</v>
      </c>
      <c r="D16" s="7">
        <f>D17</f>
        <v>7744.3</v>
      </c>
      <c r="E16" s="7">
        <f>E17</f>
        <v>7744.3</v>
      </c>
    </row>
    <row r="17" spans="1:5" ht="12.75">
      <c r="A17" s="10" t="s">
        <v>86</v>
      </c>
      <c r="B17" s="15" t="s">
        <v>85</v>
      </c>
      <c r="C17" s="6" t="s">
        <v>87</v>
      </c>
      <c r="D17" s="7">
        <f>D18</f>
        <v>7744.3</v>
      </c>
      <c r="E17" s="7">
        <f>E18</f>
        <v>7744.3</v>
      </c>
    </row>
    <row r="18" spans="1:5" ht="63.75">
      <c r="A18" s="23" t="s">
        <v>88</v>
      </c>
      <c r="B18" s="15" t="s">
        <v>85</v>
      </c>
      <c r="C18" s="6" t="s">
        <v>89</v>
      </c>
      <c r="D18" s="7">
        <v>7744.3</v>
      </c>
      <c r="E18" s="7">
        <v>7744.3</v>
      </c>
    </row>
    <row r="19" spans="1:5" ht="12.75">
      <c r="A19" s="14" t="s">
        <v>90</v>
      </c>
      <c r="B19" s="15" t="s">
        <v>91</v>
      </c>
      <c r="C19" s="15"/>
      <c r="D19" s="7">
        <f>D20</f>
        <v>2723.5</v>
      </c>
      <c r="E19" s="7">
        <f>E20</f>
        <v>2723.5</v>
      </c>
    </row>
    <row r="20" spans="1:5" ht="38.25">
      <c r="A20" s="13" t="s">
        <v>527</v>
      </c>
      <c r="B20" s="15" t="s">
        <v>91</v>
      </c>
      <c r="C20" s="6" t="s">
        <v>528</v>
      </c>
      <c r="D20" s="7">
        <f>D21</f>
        <v>2723.5</v>
      </c>
      <c r="E20" s="7">
        <f>E21</f>
        <v>2723.5</v>
      </c>
    </row>
    <row r="21" spans="1:5" ht="19.5" customHeight="1">
      <c r="A21" s="10" t="s">
        <v>86</v>
      </c>
      <c r="B21" s="15" t="s">
        <v>91</v>
      </c>
      <c r="C21" s="6" t="s">
        <v>87</v>
      </c>
      <c r="D21" s="7">
        <f>SUM(D22:D23)</f>
        <v>2723.5</v>
      </c>
      <c r="E21" s="7">
        <f>SUM(E22:E23)</f>
        <v>2723.5</v>
      </c>
    </row>
    <row r="22" spans="1:5" ht="63.75" hidden="1">
      <c r="A22" s="23" t="s">
        <v>88</v>
      </c>
      <c r="B22" s="15" t="s">
        <v>91</v>
      </c>
      <c r="C22" s="6" t="s">
        <v>89</v>
      </c>
      <c r="D22" s="7">
        <v>2723.5</v>
      </c>
      <c r="E22" s="7">
        <v>2723.5</v>
      </c>
    </row>
    <row r="23" spans="1:5" ht="25.5" hidden="1">
      <c r="A23" s="23" t="s">
        <v>92</v>
      </c>
      <c r="B23" s="15" t="s">
        <v>91</v>
      </c>
      <c r="C23" s="6" t="s">
        <v>93</v>
      </c>
      <c r="D23" s="7"/>
      <c r="E23" s="7"/>
    </row>
    <row r="24" spans="1:5" ht="25.5">
      <c r="A24" s="14" t="s">
        <v>94</v>
      </c>
      <c r="B24" s="15" t="s">
        <v>95</v>
      </c>
      <c r="C24" s="15"/>
      <c r="D24" s="7">
        <f aca="true" t="shared" si="0" ref="D24:E26">D25</f>
        <v>3710</v>
      </c>
      <c r="E24" s="7">
        <f t="shared" si="0"/>
        <v>3710</v>
      </c>
    </row>
    <row r="25" spans="1:5" ht="63.75">
      <c r="A25" s="16" t="s">
        <v>438</v>
      </c>
      <c r="B25" s="15" t="s">
        <v>95</v>
      </c>
      <c r="C25" s="6" t="s">
        <v>439</v>
      </c>
      <c r="D25" s="7">
        <f t="shared" si="0"/>
        <v>3710</v>
      </c>
      <c r="E25" s="7">
        <f t="shared" si="0"/>
        <v>3710</v>
      </c>
    </row>
    <row r="26" spans="1:5" ht="25.5">
      <c r="A26" s="16" t="s">
        <v>77</v>
      </c>
      <c r="B26" s="15" t="s">
        <v>95</v>
      </c>
      <c r="C26" s="6" t="s">
        <v>78</v>
      </c>
      <c r="D26" s="7">
        <f t="shared" si="0"/>
        <v>3710</v>
      </c>
      <c r="E26" s="7">
        <f t="shared" si="0"/>
        <v>3710</v>
      </c>
    </row>
    <row r="27" spans="1:5" ht="38.25" hidden="1">
      <c r="A27" s="16" t="s">
        <v>72</v>
      </c>
      <c r="B27" s="15" t="s">
        <v>95</v>
      </c>
      <c r="C27" s="6" t="s">
        <v>73</v>
      </c>
      <c r="D27" s="7">
        <v>3710</v>
      </c>
      <c r="E27" s="7">
        <v>3710</v>
      </c>
    </row>
    <row r="28" spans="1:5" ht="25.5">
      <c r="A28" s="10" t="s">
        <v>96</v>
      </c>
      <c r="B28" s="15" t="s">
        <v>97</v>
      </c>
      <c r="C28" s="15"/>
      <c r="D28" s="7">
        <f>D29+D33</f>
        <v>13151.1</v>
      </c>
      <c r="E28" s="7">
        <f>E29+E33</f>
        <v>13151.1</v>
      </c>
    </row>
    <row r="29" spans="1:5" ht="25.5">
      <c r="A29" s="10" t="s">
        <v>448</v>
      </c>
      <c r="B29" s="15" t="s">
        <v>97</v>
      </c>
      <c r="C29" s="29" t="s">
        <v>449</v>
      </c>
      <c r="D29" s="10">
        <f>D30</f>
        <v>12550.4</v>
      </c>
      <c r="E29" s="10">
        <f>E30</f>
        <v>12550.4</v>
      </c>
    </row>
    <row r="30" spans="1:5" ht="38.25">
      <c r="A30" s="10" t="s">
        <v>450</v>
      </c>
      <c r="B30" s="15" t="s">
        <v>97</v>
      </c>
      <c r="C30" s="29" t="s">
        <v>451</v>
      </c>
      <c r="D30" s="10">
        <f>D31+D32</f>
        <v>12550.4</v>
      </c>
      <c r="E30" s="10">
        <f>E31+E32</f>
        <v>12550.4</v>
      </c>
    </row>
    <row r="31" spans="1:5" ht="25.5" hidden="1">
      <c r="A31" s="10" t="s">
        <v>452</v>
      </c>
      <c r="B31" s="15" t="s">
        <v>97</v>
      </c>
      <c r="C31" s="29" t="s">
        <v>453</v>
      </c>
      <c r="D31" s="10">
        <v>344.6</v>
      </c>
      <c r="E31" s="10">
        <v>344.6</v>
      </c>
    </row>
    <row r="32" spans="1:5" ht="38.25" hidden="1">
      <c r="A32" s="10" t="s">
        <v>20</v>
      </c>
      <c r="B32" s="15" t="s">
        <v>97</v>
      </c>
      <c r="C32" s="29" t="s">
        <v>455</v>
      </c>
      <c r="D32" s="10">
        <v>12205.8</v>
      </c>
      <c r="E32" s="10">
        <v>12205.8</v>
      </c>
    </row>
    <row r="33" spans="1:5" ht="12.75">
      <c r="A33" s="10" t="s">
        <v>488</v>
      </c>
      <c r="B33" s="15" t="s">
        <v>97</v>
      </c>
      <c r="C33" s="29" t="s">
        <v>489</v>
      </c>
      <c r="D33" s="10">
        <f>D34</f>
        <v>600.7</v>
      </c>
      <c r="E33" s="10">
        <f>E34</f>
        <v>600.7</v>
      </c>
    </row>
    <row r="34" spans="1:5" ht="12.75">
      <c r="A34" s="10" t="s">
        <v>490</v>
      </c>
      <c r="B34" s="15" t="s">
        <v>97</v>
      </c>
      <c r="C34" s="29" t="s">
        <v>491</v>
      </c>
      <c r="D34" s="10">
        <f>D35+D36</f>
        <v>600.7</v>
      </c>
      <c r="E34" s="10">
        <f>E35+E36</f>
        <v>600.7</v>
      </c>
    </row>
    <row r="35" spans="1:5" ht="25.5" hidden="1">
      <c r="A35" s="10" t="s">
        <v>508</v>
      </c>
      <c r="B35" s="15" t="s">
        <v>97</v>
      </c>
      <c r="C35" s="29" t="s">
        <v>509</v>
      </c>
      <c r="D35" s="10">
        <v>584</v>
      </c>
      <c r="E35" s="10">
        <v>584</v>
      </c>
    </row>
    <row r="36" spans="1:5" ht="12.75" hidden="1">
      <c r="A36" s="10" t="s">
        <v>81</v>
      </c>
      <c r="B36" s="15" t="s">
        <v>97</v>
      </c>
      <c r="C36" s="29" t="s">
        <v>493</v>
      </c>
      <c r="D36" s="10">
        <v>16.7</v>
      </c>
      <c r="E36" s="10">
        <v>16.7</v>
      </c>
    </row>
    <row r="37" spans="1:5" ht="25.5">
      <c r="A37" s="11" t="s">
        <v>98</v>
      </c>
      <c r="B37" s="15" t="s">
        <v>99</v>
      </c>
      <c r="C37" s="29"/>
      <c r="D37" s="10">
        <f aca="true" t="shared" si="1" ref="D37:E39">D38</f>
        <v>10</v>
      </c>
      <c r="E37" s="10">
        <f t="shared" si="1"/>
        <v>10</v>
      </c>
    </row>
    <row r="38" spans="1:5" ht="25.5">
      <c r="A38" s="10" t="s">
        <v>448</v>
      </c>
      <c r="B38" s="15" t="s">
        <v>99</v>
      </c>
      <c r="C38" s="29" t="s">
        <v>449</v>
      </c>
      <c r="D38" s="10">
        <f t="shared" si="1"/>
        <v>10</v>
      </c>
      <c r="E38" s="10">
        <f t="shared" si="1"/>
        <v>10</v>
      </c>
    </row>
    <row r="39" spans="1:5" ht="38.25">
      <c r="A39" s="10" t="s">
        <v>450</v>
      </c>
      <c r="B39" s="15" t="s">
        <v>99</v>
      </c>
      <c r="C39" s="29" t="s">
        <v>451</v>
      </c>
      <c r="D39" s="10">
        <f t="shared" si="1"/>
        <v>10</v>
      </c>
      <c r="E39" s="10">
        <f t="shared" si="1"/>
        <v>10</v>
      </c>
    </row>
    <row r="40" spans="1:5" ht="38.25" hidden="1">
      <c r="A40" s="10" t="s">
        <v>20</v>
      </c>
      <c r="B40" s="15" t="s">
        <v>99</v>
      </c>
      <c r="C40" s="29" t="s">
        <v>455</v>
      </c>
      <c r="D40" s="10">
        <v>10</v>
      </c>
      <c r="E40" s="10">
        <v>10</v>
      </c>
    </row>
    <row r="41" spans="1:5" ht="63.75">
      <c r="A41" s="11" t="s">
        <v>100</v>
      </c>
      <c r="B41" s="15" t="s">
        <v>101</v>
      </c>
      <c r="C41" s="29"/>
      <c r="D41" s="10">
        <f>D42+D46</f>
        <v>30.9</v>
      </c>
      <c r="E41" s="10">
        <f>E42+E46</f>
        <v>30.9</v>
      </c>
    </row>
    <row r="42" spans="1:5" ht="38.25">
      <c r="A42" s="11" t="s">
        <v>192</v>
      </c>
      <c r="B42" s="15" t="s">
        <v>193</v>
      </c>
      <c r="C42" s="15"/>
      <c r="D42" s="7">
        <f aca="true" t="shared" si="2" ref="D42:E44">D43</f>
        <v>10</v>
      </c>
      <c r="E42" s="7">
        <f t="shared" si="2"/>
        <v>10</v>
      </c>
    </row>
    <row r="43" spans="1:5" ht="63.75">
      <c r="A43" s="32" t="s">
        <v>438</v>
      </c>
      <c r="B43" s="15" t="s">
        <v>193</v>
      </c>
      <c r="C43" s="6" t="s">
        <v>439</v>
      </c>
      <c r="D43" s="7">
        <f t="shared" si="2"/>
        <v>10</v>
      </c>
      <c r="E43" s="7">
        <f t="shared" si="2"/>
        <v>10</v>
      </c>
    </row>
    <row r="44" spans="1:5" ht="25.5">
      <c r="A44" s="32" t="s">
        <v>77</v>
      </c>
      <c r="B44" s="15" t="s">
        <v>193</v>
      </c>
      <c r="C44" s="6" t="s">
        <v>78</v>
      </c>
      <c r="D44" s="7">
        <f t="shared" si="2"/>
        <v>10</v>
      </c>
      <c r="E44" s="7">
        <f t="shared" si="2"/>
        <v>10</v>
      </c>
    </row>
    <row r="45" spans="1:5" ht="25.5" hidden="1">
      <c r="A45" s="32" t="s">
        <v>79</v>
      </c>
      <c r="B45" s="15" t="s">
        <v>193</v>
      </c>
      <c r="C45" s="6" t="s">
        <v>80</v>
      </c>
      <c r="D45" s="7">
        <v>10</v>
      </c>
      <c r="E45" s="7">
        <v>10</v>
      </c>
    </row>
    <row r="46" spans="1:5" ht="25.5">
      <c r="A46" s="11" t="s">
        <v>102</v>
      </c>
      <c r="B46" s="15" t="s">
        <v>103</v>
      </c>
      <c r="C46" s="15"/>
      <c r="D46" s="7">
        <f aca="true" t="shared" si="3" ref="D46:E48">D47</f>
        <v>20.9</v>
      </c>
      <c r="E46" s="7">
        <f t="shared" si="3"/>
        <v>20.9</v>
      </c>
    </row>
    <row r="47" spans="1:5" ht="25.5">
      <c r="A47" s="10" t="s">
        <v>448</v>
      </c>
      <c r="B47" s="15" t="s">
        <v>103</v>
      </c>
      <c r="C47" s="29" t="s">
        <v>449</v>
      </c>
      <c r="D47" s="7">
        <f t="shared" si="3"/>
        <v>20.9</v>
      </c>
      <c r="E47" s="7">
        <f t="shared" si="3"/>
        <v>20.9</v>
      </c>
    </row>
    <row r="48" spans="1:5" ht="38.25">
      <c r="A48" s="10" t="s">
        <v>450</v>
      </c>
      <c r="B48" s="15" t="s">
        <v>103</v>
      </c>
      <c r="C48" s="29" t="s">
        <v>451</v>
      </c>
      <c r="D48" s="7">
        <f t="shared" si="3"/>
        <v>20.9</v>
      </c>
      <c r="E48" s="7">
        <f t="shared" si="3"/>
        <v>20.9</v>
      </c>
    </row>
    <row r="49" spans="1:5" ht="38.25" hidden="1">
      <c r="A49" s="10" t="s">
        <v>20</v>
      </c>
      <c r="B49" s="15" t="s">
        <v>103</v>
      </c>
      <c r="C49" s="29" t="s">
        <v>455</v>
      </c>
      <c r="D49" s="7">
        <v>20.9</v>
      </c>
      <c r="E49" s="7">
        <v>20.9</v>
      </c>
    </row>
    <row r="50" spans="1:5" ht="63.75">
      <c r="A50" s="11" t="s">
        <v>104</v>
      </c>
      <c r="B50" s="15" t="s">
        <v>105</v>
      </c>
      <c r="C50" s="29"/>
      <c r="D50" s="10">
        <f aca="true" t="shared" si="4" ref="D50:E53">D51</f>
        <v>50</v>
      </c>
      <c r="E50" s="10">
        <f t="shared" si="4"/>
        <v>50</v>
      </c>
    </row>
    <row r="51" spans="1:5" ht="76.5">
      <c r="A51" s="11" t="s">
        <v>107</v>
      </c>
      <c r="B51" s="15" t="s">
        <v>106</v>
      </c>
      <c r="C51" s="29"/>
      <c r="D51" s="10">
        <f t="shared" si="4"/>
        <v>50</v>
      </c>
      <c r="E51" s="10">
        <f t="shared" si="4"/>
        <v>50</v>
      </c>
    </row>
    <row r="52" spans="1:5" ht="25.5">
      <c r="A52" s="5" t="s">
        <v>448</v>
      </c>
      <c r="B52" s="15" t="s">
        <v>106</v>
      </c>
      <c r="C52" s="6" t="s">
        <v>449</v>
      </c>
      <c r="D52" s="7">
        <f t="shared" si="4"/>
        <v>50</v>
      </c>
      <c r="E52" s="7">
        <f t="shared" si="4"/>
        <v>50</v>
      </c>
    </row>
    <row r="53" spans="1:5" ht="38.25">
      <c r="A53" s="5" t="s">
        <v>450</v>
      </c>
      <c r="B53" s="15" t="s">
        <v>106</v>
      </c>
      <c r="C53" s="6" t="s">
        <v>451</v>
      </c>
      <c r="D53" s="7">
        <f t="shared" si="4"/>
        <v>50</v>
      </c>
      <c r="E53" s="7">
        <f t="shared" si="4"/>
        <v>50</v>
      </c>
    </row>
    <row r="54" spans="1:5" ht="38.25" hidden="1">
      <c r="A54" s="10" t="s">
        <v>20</v>
      </c>
      <c r="B54" s="15" t="s">
        <v>106</v>
      </c>
      <c r="C54" s="6" t="s">
        <v>455</v>
      </c>
      <c r="D54" s="7">
        <v>50</v>
      </c>
      <c r="E54" s="7">
        <v>50</v>
      </c>
    </row>
    <row r="55" spans="1:5" ht="25.5">
      <c r="A55" s="9" t="s">
        <v>271</v>
      </c>
      <c r="B55" s="15" t="s">
        <v>272</v>
      </c>
      <c r="C55" s="15"/>
      <c r="D55" s="7">
        <f>D56+D60</f>
        <v>96.60000000000001</v>
      </c>
      <c r="E55" s="7">
        <f>E56+E60</f>
        <v>96.60000000000001</v>
      </c>
    </row>
    <row r="56" spans="1:5" ht="76.5">
      <c r="A56" s="11" t="s">
        <v>273</v>
      </c>
      <c r="B56" s="15" t="s">
        <v>274</v>
      </c>
      <c r="C56" s="15"/>
      <c r="D56" s="7">
        <f aca="true" t="shared" si="5" ref="D56:E58">D57</f>
        <v>85.9</v>
      </c>
      <c r="E56" s="7">
        <f t="shared" si="5"/>
        <v>85.9</v>
      </c>
    </row>
    <row r="57" spans="1:5" ht="25.5">
      <c r="A57" s="5" t="s">
        <v>448</v>
      </c>
      <c r="B57" s="15" t="s">
        <v>274</v>
      </c>
      <c r="C57" s="6" t="s">
        <v>449</v>
      </c>
      <c r="D57" s="7">
        <f t="shared" si="5"/>
        <v>85.9</v>
      </c>
      <c r="E57" s="7">
        <f t="shared" si="5"/>
        <v>85.9</v>
      </c>
    </row>
    <row r="58" spans="1:5" ht="38.25">
      <c r="A58" s="5" t="s">
        <v>450</v>
      </c>
      <c r="B58" s="15" t="s">
        <v>274</v>
      </c>
      <c r="C58" s="6" t="s">
        <v>451</v>
      </c>
      <c r="D58" s="7">
        <f t="shared" si="5"/>
        <v>85.9</v>
      </c>
      <c r="E58" s="7">
        <f t="shared" si="5"/>
        <v>85.9</v>
      </c>
    </row>
    <row r="59" spans="1:5" ht="25.5" hidden="1">
      <c r="A59" s="10" t="s">
        <v>452</v>
      </c>
      <c r="B59" s="15" t="s">
        <v>274</v>
      </c>
      <c r="C59" s="29" t="s">
        <v>453</v>
      </c>
      <c r="D59" s="10">
        <v>85.9</v>
      </c>
      <c r="E59" s="10">
        <v>85.9</v>
      </c>
    </row>
    <row r="60" spans="1:5" ht="20.25" customHeight="1">
      <c r="A60" s="14" t="s">
        <v>90</v>
      </c>
      <c r="B60" s="15" t="s">
        <v>275</v>
      </c>
      <c r="C60" s="15"/>
      <c r="D60" s="7">
        <f>D61</f>
        <v>10.7</v>
      </c>
      <c r="E60" s="7">
        <f>E61</f>
        <v>10.7</v>
      </c>
    </row>
    <row r="61" spans="1:5" ht="38.25">
      <c r="A61" s="13" t="s">
        <v>527</v>
      </c>
      <c r="B61" s="15" t="s">
        <v>275</v>
      </c>
      <c r="C61" s="6" t="s">
        <v>528</v>
      </c>
      <c r="D61" s="7">
        <f>D62</f>
        <v>10.7</v>
      </c>
      <c r="E61" s="7">
        <f>E62</f>
        <v>10.7</v>
      </c>
    </row>
    <row r="62" spans="1:5" ht="18" customHeight="1">
      <c r="A62" s="10" t="s">
        <v>86</v>
      </c>
      <c r="B62" s="15" t="s">
        <v>275</v>
      </c>
      <c r="C62" s="6" t="s">
        <v>87</v>
      </c>
      <c r="D62" s="7">
        <f>SUM(D63:D63)</f>
        <v>10.7</v>
      </c>
      <c r="E62" s="7">
        <f>SUM(E63:E63)</f>
        <v>10.7</v>
      </c>
    </row>
    <row r="63" spans="1:5" ht="63.75" hidden="1">
      <c r="A63" s="23" t="s">
        <v>88</v>
      </c>
      <c r="B63" s="15" t="s">
        <v>275</v>
      </c>
      <c r="C63" s="6" t="s">
        <v>89</v>
      </c>
      <c r="D63" s="7">
        <v>10.7</v>
      </c>
      <c r="E63" s="7">
        <v>10.7</v>
      </c>
    </row>
    <row r="64" spans="1:5" ht="127.5">
      <c r="A64" s="14" t="s">
        <v>117</v>
      </c>
      <c r="B64" s="15" t="s">
        <v>118</v>
      </c>
      <c r="C64" s="15"/>
      <c r="D64" s="7">
        <f>D65+D68+D71</f>
        <v>49366</v>
      </c>
      <c r="E64" s="7">
        <f>E65+E68+E71</f>
        <v>49366</v>
      </c>
    </row>
    <row r="65" spans="1:5" ht="63.75">
      <c r="A65" s="16" t="s">
        <v>438</v>
      </c>
      <c r="B65" s="15" t="s">
        <v>118</v>
      </c>
      <c r="C65" s="15">
        <v>100</v>
      </c>
      <c r="D65" s="7">
        <f>D66</f>
        <v>38959.2</v>
      </c>
      <c r="E65" s="7">
        <f>E66</f>
        <v>38959.2</v>
      </c>
    </row>
    <row r="66" spans="1:5" ht="25.5">
      <c r="A66" s="16" t="s">
        <v>77</v>
      </c>
      <c r="B66" s="15" t="s">
        <v>118</v>
      </c>
      <c r="C66" s="15">
        <v>110</v>
      </c>
      <c r="D66" s="7">
        <f>D67</f>
        <v>38959.2</v>
      </c>
      <c r="E66" s="7">
        <f>E67</f>
        <v>38959.2</v>
      </c>
    </row>
    <row r="67" spans="1:5" ht="38.25" hidden="1">
      <c r="A67" s="16" t="s">
        <v>72</v>
      </c>
      <c r="B67" s="15" t="s">
        <v>118</v>
      </c>
      <c r="C67" s="15">
        <v>111</v>
      </c>
      <c r="D67" s="7">
        <v>38959.2</v>
      </c>
      <c r="E67" s="7">
        <v>38959.2</v>
      </c>
    </row>
    <row r="68" spans="1:5" ht="25.5">
      <c r="A68" s="5" t="s">
        <v>448</v>
      </c>
      <c r="B68" s="15" t="s">
        <v>118</v>
      </c>
      <c r="C68" s="15">
        <v>200</v>
      </c>
      <c r="D68" s="7">
        <f>D69</f>
        <v>636.3</v>
      </c>
      <c r="E68" s="7">
        <f>E69</f>
        <v>636.3</v>
      </c>
    </row>
    <row r="69" spans="1:5" ht="38.25">
      <c r="A69" s="5" t="s">
        <v>450</v>
      </c>
      <c r="B69" s="15" t="s">
        <v>118</v>
      </c>
      <c r="C69" s="15">
        <v>240</v>
      </c>
      <c r="D69" s="7">
        <f>D70</f>
        <v>636.3</v>
      </c>
      <c r="E69" s="7">
        <f>E70</f>
        <v>636.3</v>
      </c>
    </row>
    <row r="70" spans="1:5" ht="38.25" hidden="1">
      <c r="A70" s="10" t="s">
        <v>20</v>
      </c>
      <c r="B70" s="15" t="s">
        <v>118</v>
      </c>
      <c r="C70" s="15">
        <v>244</v>
      </c>
      <c r="D70" s="7">
        <v>636.3</v>
      </c>
      <c r="E70" s="7">
        <v>636.3</v>
      </c>
    </row>
    <row r="71" spans="1:5" ht="38.25">
      <c r="A71" s="13" t="s">
        <v>527</v>
      </c>
      <c r="B71" s="15" t="s">
        <v>118</v>
      </c>
      <c r="C71" s="15">
        <v>600</v>
      </c>
      <c r="D71" s="7">
        <f>D72</f>
        <v>9770.5</v>
      </c>
      <c r="E71" s="7">
        <f>E72</f>
        <v>9770.5</v>
      </c>
    </row>
    <row r="72" spans="1:5" ht="18" customHeight="1">
      <c r="A72" s="10" t="s">
        <v>86</v>
      </c>
      <c r="B72" s="15" t="s">
        <v>118</v>
      </c>
      <c r="C72" s="15">
        <v>620</v>
      </c>
      <c r="D72" s="7">
        <f>D73+D74</f>
        <v>9770.5</v>
      </c>
      <c r="E72" s="7">
        <f>E73+E74</f>
        <v>9770.5</v>
      </c>
    </row>
    <row r="73" spans="1:5" ht="63.75" hidden="1">
      <c r="A73" s="23" t="s">
        <v>88</v>
      </c>
      <c r="B73" s="15" t="s">
        <v>118</v>
      </c>
      <c r="C73" s="15">
        <v>621</v>
      </c>
      <c r="D73" s="7">
        <v>9367.8</v>
      </c>
      <c r="E73" s="7">
        <v>9367.8</v>
      </c>
    </row>
    <row r="74" spans="1:5" ht="25.5" hidden="1">
      <c r="A74" s="23" t="s">
        <v>92</v>
      </c>
      <c r="B74" s="15" t="s">
        <v>118</v>
      </c>
      <c r="C74" s="15">
        <v>622</v>
      </c>
      <c r="D74" s="7">
        <v>402.7</v>
      </c>
      <c r="E74" s="7">
        <v>402.7</v>
      </c>
    </row>
    <row r="75" spans="1:5" ht="89.25">
      <c r="A75" s="23" t="s">
        <v>216</v>
      </c>
      <c r="B75" s="6" t="s">
        <v>217</v>
      </c>
      <c r="C75" s="6"/>
      <c r="D75" s="7">
        <f>D76+D79</f>
        <v>4958</v>
      </c>
      <c r="E75" s="7">
        <f>E76+E79</f>
        <v>4958</v>
      </c>
    </row>
    <row r="76" spans="1:5" ht="63.75">
      <c r="A76" s="16" t="s">
        <v>438</v>
      </c>
      <c r="B76" s="6" t="s">
        <v>217</v>
      </c>
      <c r="C76" s="6" t="s">
        <v>439</v>
      </c>
      <c r="D76" s="7">
        <f>D77</f>
        <v>247</v>
      </c>
      <c r="E76" s="7">
        <f>E77</f>
        <v>247</v>
      </c>
    </row>
    <row r="77" spans="1:5" ht="25.5">
      <c r="A77" s="16" t="s">
        <v>77</v>
      </c>
      <c r="B77" s="6" t="s">
        <v>217</v>
      </c>
      <c r="C77" s="6" t="s">
        <v>78</v>
      </c>
      <c r="D77" s="7">
        <f>D78</f>
        <v>247</v>
      </c>
      <c r="E77" s="7">
        <f>E78</f>
        <v>247</v>
      </c>
    </row>
    <row r="78" spans="1:5" ht="38.25" hidden="1">
      <c r="A78" s="16" t="s">
        <v>72</v>
      </c>
      <c r="B78" s="6" t="s">
        <v>217</v>
      </c>
      <c r="C78" s="6" t="s">
        <v>73</v>
      </c>
      <c r="D78" s="7">
        <v>247</v>
      </c>
      <c r="E78" s="7">
        <v>247</v>
      </c>
    </row>
    <row r="79" spans="1:5" ht="32.25" customHeight="1">
      <c r="A79" s="9" t="s">
        <v>156</v>
      </c>
      <c r="B79" s="6" t="s">
        <v>217</v>
      </c>
      <c r="C79" s="6" t="s">
        <v>157</v>
      </c>
      <c r="D79" s="7">
        <f>D80+D82</f>
        <v>4711</v>
      </c>
      <c r="E79" s="7">
        <f>E80+E82</f>
        <v>4711</v>
      </c>
    </row>
    <row r="80" spans="1:5" ht="25.5">
      <c r="A80" s="9" t="s">
        <v>358</v>
      </c>
      <c r="B80" s="6" t="s">
        <v>217</v>
      </c>
      <c r="C80" s="6" t="s">
        <v>359</v>
      </c>
      <c r="D80" s="7">
        <f>D81</f>
        <v>4619</v>
      </c>
      <c r="E80" s="7">
        <f>E81</f>
        <v>4619</v>
      </c>
    </row>
    <row r="81" spans="1:5" ht="38.25" hidden="1">
      <c r="A81" s="9" t="s">
        <v>382</v>
      </c>
      <c r="B81" s="6" t="s">
        <v>217</v>
      </c>
      <c r="C81" s="6" t="s">
        <v>383</v>
      </c>
      <c r="D81" s="7">
        <v>4619</v>
      </c>
      <c r="E81" s="7">
        <v>4619</v>
      </c>
    </row>
    <row r="82" spans="1:5" ht="25.5">
      <c r="A82" s="9" t="s">
        <v>158</v>
      </c>
      <c r="B82" s="6" t="s">
        <v>217</v>
      </c>
      <c r="C82" s="6" t="s">
        <v>159</v>
      </c>
      <c r="D82" s="7">
        <f>D83</f>
        <v>92</v>
      </c>
      <c r="E82" s="7">
        <f>E83</f>
        <v>92</v>
      </c>
    </row>
    <row r="83" spans="1:5" ht="38.25" hidden="1">
      <c r="A83" s="23" t="s">
        <v>384</v>
      </c>
      <c r="B83" s="6" t="s">
        <v>217</v>
      </c>
      <c r="C83" s="6" t="s">
        <v>385</v>
      </c>
      <c r="D83" s="7">
        <v>92</v>
      </c>
      <c r="E83" s="7">
        <v>92</v>
      </c>
    </row>
    <row r="84" spans="1:5" ht="16.5" customHeight="1">
      <c r="A84" s="14" t="s">
        <v>518</v>
      </c>
      <c r="B84" s="15" t="s">
        <v>519</v>
      </c>
      <c r="C84" s="15"/>
      <c r="D84" s="7">
        <f>D85+D98+D107+D112+D121+D126+D144+D153+D161+D169+D173+D177+D181+D185</f>
        <v>171013</v>
      </c>
      <c r="E84" s="7">
        <f>E85+E98+E107+E112+E121+E126+E144+E153+E161+E169+E173+E177+E181+E185</f>
        <v>171029</v>
      </c>
    </row>
    <row r="85" spans="1:5" ht="38.25">
      <c r="A85" s="14" t="s">
        <v>108</v>
      </c>
      <c r="B85" s="15" t="s">
        <v>125</v>
      </c>
      <c r="C85" s="15"/>
      <c r="D85" s="7">
        <f>D86+D90+D94</f>
        <v>4684</v>
      </c>
      <c r="E85" s="7">
        <f>E86+E90+E94</f>
        <v>4684</v>
      </c>
    </row>
    <row r="86" spans="1:5" ht="76.5">
      <c r="A86" s="14" t="s">
        <v>109</v>
      </c>
      <c r="B86" s="15" t="s">
        <v>126</v>
      </c>
      <c r="C86" s="15"/>
      <c r="D86" s="7">
        <f aca="true" t="shared" si="6" ref="D86:E88">D87</f>
        <v>100</v>
      </c>
      <c r="E86" s="7">
        <f t="shared" si="6"/>
        <v>100</v>
      </c>
    </row>
    <row r="87" spans="1:5" ht="25.5">
      <c r="A87" s="5" t="s">
        <v>448</v>
      </c>
      <c r="B87" s="15" t="s">
        <v>126</v>
      </c>
      <c r="C87" s="15">
        <v>200</v>
      </c>
      <c r="D87" s="7">
        <f t="shared" si="6"/>
        <v>100</v>
      </c>
      <c r="E87" s="7">
        <f t="shared" si="6"/>
        <v>100</v>
      </c>
    </row>
    <row r="88" spans="1:5" ht="38.25">
      <c r="A88" s="5" t="s">
        <v>450</v>
      </c>
      <c r="B88" s="15" t="s">
        <v>126</v>
      </c>
      <c r="C88" s="15">
        <v>240</v>
      </c>
      <c r="D88" s="7">
        <f t="shared" si="6"/>
        <v>100</v>
      </c>
      <c r="E88" s="7">
        <f t="shared" si="6"/>
        <v>100</v>
      </c>
    </row>
    <row r="89" spans="1:5" ht="38.25" hidden="1">
      <c r="A89" s="10" t="s">
        <v>20</v>
      </c>
      <c r="B89" s="15" t="s">
        <v>126</v>
      </c>
      <c r="C89" s="15">
        <v>244</v>
      </c>
      <c r="D89" s="7">
        <v>100</v>
      </c>
      <c r="E89" s="7">
        <v>100</v>
      </c>
    </row>
    <row r="90" spans="1:5" ht="38.25">
      <c r="A90" s="14" t="s">
        <v>127</v>
      </c>
      <c r="B90" s="15" t="s">
        <v>128</v>
      </c>
      <c r="C90" s="15"/>
      <c r="D90" s="7">
        <f aca="true" t="shared" si="7" ref="D90:E92">D91</f>
        <v>4084</v>
      </c>
      <c r="E90" s="7">
        <f t="shared" si="7"/>
        <v>4084</v>
      </c>
    </row>
    <row r="91" spans="1:5" ht="25.5">
      <c r="A91" s="5" t="s">
        <v>448</v>
      </c>
      <c r="B91" s="15" t="s">
        <v>128</v>
      </c>
      <c r="C91" s="15">
        <v>200</v>
      </c>
      <c r="D91" s="7">
        <f t="shared" si="7"/>
        <v>4084</v>
      </c>
      <c r="E91" s="7">
        <f t="shared" si="7"/>
        <v>4084</v>
      </c>
    </row>
    <row r="92" spans="1:5" ht="38.25">
      <c r="A92" s="5" t="s">
        <v>450</v>
      </c>
      <c r="B92" s="15" t="s">
        <v>128</v>
      </c>
      <c r="C92" s="15">
        <v>240</v>
      </c>
      <c r="D92" s="7">
        <f t="shared" si="7"/>
        <v>4084</v>
      </c>
      <c r="E92" s="7">
        <f t="shared" si="7"/>
        <v>4084</v>
      </c>
    </row>
    <row r="93" spans="1:5" ht="38.25" hidden="1">
      <c r="A93" s="10" t="s">
        <v>20</v>
      </c>
      <c r="B93" s="15" t="s">
        <v>128</v>
      </c>
      <c r="C93" s="15">
        <v>244</v>
      </c>
      <c r="D93" s="7">
        <v>4084</v>
      </c>
      <c r="E93" s="7">
        <v>4084</v>
      </c>
    </row>
    <row r="94" spans="1:5" ht="93.75" customHeight="1">
      <c r="A94" s="14" t="s">
        <v>129</v>
      </c>
      <c r="B94" s="15" t="s">
        <v>130</v>
      </c>
      <c r="C94" s="15"/>
      <c r="D94" s="7">
        <f aca="true" t="shared" si="8" ref="D94:E96">D95</f>
        <v>500</v>
      </c>
      <c r="E94" s="7">
        <f t="shared" si="8"/>
        <v>500</v>
      </c>
    </row>
    <row r="95" spans="1:5" ht="29.25" customHeight="1">
      <c r="A95" s="5" t="s">
        <v>448</v>
      </c>
      <c r="B95" s="15" t="s">
        <v>130</v>
      </c>
      <c r="C95" s="15">
        <v>200</v>
      </c>
      <c r="D95" s="7">
        <f t="shared" si="8"/>
        <v>500</v>
      </c>
      <c r="E95" s="7">
        <f t="shared" si="8"/>
        <v>500</v>
      </c>
    </row>
    <row r="96" spans="1:5" ht="38.25">
      <c r="A96" s="5" t="s">
        <v>450</v>
      </c>
      <c r="B96" s="15" t="s">
        <v>130</v>
      </c>
      <c r="C96" s="15">
        <v>240</v>
      </c>
      <c r="D96" s="7">
        <f t="shared" si="8"/>
        <v>500</v>
      </c>
      <c r="E96" s="7">
        <f t="shared" si="8"/>
        <v>500</v>
      </c>
    </row>
    <row r="97" spans="1:5" ht="38.25" hidden="1">
      <c r="A97" s="10" t="s">
        <v>20</v>
      </c>
      <c r="B97" s="15" t="s">
        <v>130</v>
      </c>
      <c r="C97" s="15">
        <v>244</v>
      </c>
      <c r="D97" s="7">
        <v>500</v>
      </c>
      <c r="E97" s="7">
        <v>500</v>
      </c>
    </row>
    <row r="98" spans="1:5" ht="38.25">
      <c r="A98" s="14" t="s">
        <v>131</v>
      </c>
      <c r="B98" s="15" t="s">
        <v>132</v>
      </c>
      <c r="C98" s="15"/>
      <c r="D98" s="7">
        <f>D99+D103</f>
        <v>2041</v>
      </c>
      <c r="E98" s="7">
        <f>E99+E103</f>
        <v>2041</v>
      </c>
    </row>
    <row r="99" spans="1:5" ht="63.75">
      <c r="A99" s="14" t="s">
        <v>133</v>
      </c>
      <c r="B99" s="15" t="s">
        <v>134</v>
      </c>
      <c r="C99" s="15"/>
      <c r="D99" s="7">
        <f aca="true" t="shared" si="9" ref="D99:E101">D100</f>
        <v>1541</v>
      </c>
      <c r="E99" s="7">
        <f t="shared" si="9"/>
        <v>1541</v>
      </c>
    </row>
    <row r="100" spans="1:5" ht="25.5">
      <c r="A100" s="14" t="s">
        <v>448</v>
      </c>
      <c r="B100" s="15" t="s">
        <v>134</v>
      </c>
      <c r="C100" s="15">
        <v>200</v>
      </c>
      <c r="D100" s="7">
        <f t="shared" si="9"/>
        <v>1541</v>
      </c>
      <c r="E100" s="7">
        <f t="shared" si="9"/>
        <v>1541</v>
      </c>
    </row>
    <row r="101" spans="1:5" ht="38.25">
      <c r="A101" s="14" t="s">
        <v>450</v>
      </c>
      <c r="B101" s="15" t="s">
        <v>134</v>
      </c>
      <c r="C101" s="15">
        <v>240</v>
      </c>
      <c r="D101" s="7">
        <f t="shared" si="9"/>
        <v>1541</v>
      </c>
      <c r="E101" s="7">
        <f t="shared" si="9"/>
        <v>1541</v>
      </c>
    </row>
    <row r="102" spans="1:5" ht="38.25" hidden="1">
      <c r="A102" s="14" t="s">
        <v>20</v>
      </c>
      <c r="B102" s="15" t="s">
        <v>134</v>
      </c>
      <c r="C102" s="15">
        <v>244</v>
      </c>
      <c r="D102" s="7">
        <v>1541</v>
      </c>
      <c r="E102" s="7">
        <v>1541</v>
      </c>
    </row>
    <row r="103" spans="1:5" ht="51">
      <c r="A103" s="14" t="s">
        <v>136</v>
      </c>
      <c r="B103" s="15" t="s">
        <v>135</v>
      </c>
      <c r="C103" s="15"/>
      <c r="D103" s="7">
        <f aca="true" t="shared" si="10" ref="D103:E105">D104</f>
        <v>500</v>
      </c>
      <c r="E103" s="7">
        <f t="shared" si="10"/>
        <v>500</v>
      </c>
    </row>
    <row r="104" spans="1:5" ht="29.25" customHeight="1">
      <c r="A104" s="14" t="s">
        <v>448</v>
      </c>
      <c r="B104" s="15" t="s">
        <v>135</v>
      </c>
      <c r="C104" s="15">
        <v>200</v>
      </c>
      <c r="D104" s="7">
        <f t="shared" si="10"/>
        <v>500</v>
      </c>
      <c r="E104" s="7">
        <f t="shared" si="10"/>
        <v>500</v>
      </c>
    </row>
    <row r="105" spans="1:5" ht="38.25">
      <c r="A105" s="14" t="s">
        <v>450</v>
      </c>
      <c r="B105" s="15" t="s">
        <v>135</v>
      </c>
      <c r="C105" s="15">
        <v>240</v>
      </c>
      <c r="D105" s="7">
        <f t="shared" si="10"/>
        <v>500</v>
      </c>
      <c r="E105" s="7">
        <f t="shared" si="10"/>
        <v>500</v>
      </c>
    </row>
    <row r="106" spans="1:5" ht="38.25" hidden="1">
      <c r="A106" s="14" t="s">
        <v>20</v>
      </c>
      <c r="B106" s="15" t="s">
        <v>135</v>
      </c>
      <c r="C106" s="15">
        <v>244</v>
      </c>
      <c r="D106" s="7">
        <v>500</v>
      </c>
      <c r="E106" s="7">
        <v>500</v>
      </c>
    </row>
    <row r="107" spans="1:5" ht="25.5">
      <c r="A107" s="14" t="s">
        <v>137</v>
      </c>
      <c r="B107" s="15" t="s">
        <v>138</v>
      </c>
      <c r="C107" s="15"/>
      <c r="D107" s="7">
        <f aca="true" t="shared" si="11" ref="D107:E110">D108</f>
        <v>200</v>
      </c>
      <c r="E107" s="7">
        <f t="shared" si="11"/>
        <v>200</v>
      </c>
    </row>
    <row r="108" spans="1:5" ht="153">
      <c r="A108" s="14" t="s">
        <v>139</v>
      </c>
      <c r="B108" s="15" t="s">
        <v>140</v>
      </c>
      <c r="C108" s="15"/>
      <c r="D108" s="7">
        <f t="shared" si="11"/>
        <v>200</v>
      </c>
      <c r="E108" s="7">
        <f t="shared" si="11"/>
        <v>200</v>
      </c>
    </row>
    <row r="109" spans="1:5" ht="25.5">
      <c r="A109" s="30" t="s">
        <v>448</v>
      </c>
      <c r="B109" s="15" t="s">
        <v>140</v>
      </c>
      <c r="C109" s="15">
        <v>200</v>
      </c>
      <c r="D109" s="7">
        <f t="shared" si="11"/>
        <v>200</v>
      </c>
      <c r="E109" s="7">
        <f t="shared" si="11"/>
        <v>200</v>
      </c>
    </row>
    <row r="110" spans="1:5" ht="38.25">
      <c r="A110" s="30" t="s">
        <v>450</v>
      </c>
      <c r="B110" s="15" t="s">
        <v>140</v>
      </c>
      <c r="C110" s="15">
        <v>240</v>
      </c>
      <c r="D110" s="7">
        <f t="shared" si="11"/>
        <v>200</v>
      </c>
      <c r="E110" s="7">
        <f t="shared" si="11"/>
        <v>200</v>
      </c>
    </row>
    <row r="111" spans="1:5" ht="38.25" hidden="1">
      <c r="A111" s="30" t="s">
        <v>20</v>
      </c>
      <c r="B111" s="15" t="s">
        <v>140</v>
      </c>
      <c r="C111" s="15">
        <v>244</v>
      </c>
      <c r="D111" s="7">
        <v>200</v>
      </c>
      <c r="E111" s="7">
        <v>200</v>
      </c>
    </row>
    <row r="112" spans="1:5" ht="63.75">
      <c r="A112" s="14" t="s">
        <v>142</v>
      </c>
      <c r="B112" s="15" t="s">
        <v>143</v>
      </c>
      <c r="C112" s="15"/>
      <c r="D112" s="7">
        <f>D113+D117</f>
        <v>135</v>
      </c>
      <c r="E112" s="7">
        <f>E113+E117</f>
        <v>135</v>
      </c>
    </row>
    <row r="113" spans="1:5" ht="38.25">
      <c r="A113" s="14" t="s">
        <v>276</v>
      </c>
      <c r="B113" s="15" t="s">
        <v>194</v>
      </c>
      <c r="C113" s="15"/>
      <c r="D113" s="7">
        <f aca="true" t="shared" si="12" ref="D113:E115">D114</f>
        <v>30</v>
      </c>
      <c r="E113" s="7">
        <f t="shared" si="12"/>
        <v>30</v>
      </c>
    </row>
    <row r="114" spans="1:5" ht="25.5">
      <c r="A114" s="5" t="s">
        <v>448</v>
      </c>
      <c r="B114" s="15" t="s">
        <v>194</v>
      </c>
      <c r="C114" s="6" t="s">
        <v>449</v>
      </c>
      <c r="D114" s="7">
        <f t="shared" si="12"/>
        <v>30</v>
      </c>
      <c r="E114" s="7">
        <f t="shared" si="12"/>
        <v>30</v>
      </c>
    </row>
    <row r="115" spans="1:5" ht="38.25">
      <c r="A115" s="5" t="s">
        <v>450</v>
      </c>
      <c r="B115" s="15" t="s">
        <v>194</v>
      </c>
      <c r="C115" s="6" t="s">
        <v>451</v>
      </c>
      <c r="D115" s="7">
        <f t="shared" si="12"/>
        <v>30</v>
      </c>
      <c r="E115" s="7">
        <f t="shared" si="12"/>
        <v>30</v>
      </c>
    </row>
    <row r="116" spans="1:5" ht="38.25" hidden="1">
      <c r="A116" s="10" t="s">
        <v>20</v>
      </c>
      <c r="B116" s="15" t="s">
        <v>194</v>
      </c>
      <c r="C116" s="6" t="s">
        <v>455</v>
      </c>
      <c r="D116" s="7">
        <v>30</v>
      </c>
      <c r="E116" s="7">
        <v>30</v>
      </c>
    </row>
    <row r="117" spans="1:5" ht="29.25" customHeight="1">
      <c r="A117" s="14" t="s">
        <v>102</v>
      </c>
      <c r="B117" s="15" t="s">
        <v>144</v>
      </c>
      <c r="C117" s="15"/>
      <c r="D117" s="7">
        <f aca="true" t="shared" si="13" ref="D117:E119">D118</f>
        <v>105</v>
      </c>
      <c r="E117" s="7">
        <f t="shared" si="13"/>
        <v>105</v>
      </c>
    </row>
    <row r="118" spans="1:5" ht="30" customHeight="1">
      <c r="A118" s="5" t="s">
        <v>448</v>
      </c>
      <c r="B118" s="15" t="s">
        <v>144</v>
      </c>
      <c r="C118" s="6" t="s">
        <v>449</v>
      </c>
      <c r="D118" s="7">
        <f t="shared" si="13"/>
        <v>105</v>
      </c>
      <c r="E118" s="7">
        <f t="shared" si="13"/>
        <v>105</v>
      </c>
    </row>
    <row r="119" spans="1:5" ht="43.5" customHeight="1">
      <c r="A119" s="5" t="s">
        <v>450</v>
      </c>
      <c r="B119" s="15" t="s">
        <v>144</v>
      </c>
      <c r="C119" s="6" t="s">
        <v>451</v>
      </c>
      <c r="D119" s="7">
        <f t="shared" si="13"/>
        <v>105</v>
      </c>
      <c r="E119" s="7">
        <f t="shared" si="13"/>
        <v>105</v>
      </c>
    </row>
    <row r="120" spans="1:5" ht="38.25" hidden="1">
      <c r="A120" s="10" t="s">
        <v>20</v>
      </c>
      <c r="B120" s="15" t="s">
        <v>144</v>
      </c>
      <c r="C120" s="6" t="s">
        <v>455</v>
      </c>
      <c r="D120" s="7">
        <v>105</v>
      </c>
      <c r="E120" s="7">
        <v>105</v>
      </c>
    </row>
    <row r="121" spans="1:5" ht="35.25" customHeight="1">
      <c r="A121" s="14" t="s">
        <v>218</v>
      </c>
      <c r="B121" s="15" t="s">
        <v>219</v>
      </c>
      <c r="C121" s="15"/>
      <c r="D121" s="7">
        <f aca="true" t="shared" si="14" ref="D121:E124">D122</f>
        <v>15</v>
      </c>
      <c r="E121" s="7">
        <f t="shared" si="14"/>
        <v>15</v>
      </c>
    </row>
    <row r="122" spans="1:5" ht="29.25" customHeight="1">
      <c r="A122" s="14" t="s">
        <v>220</v>
      </c>
      <c r="B122" s="15" t="s">
        <v>221</v>
      </c>
      <c r="C122" s="15"/>
      <c r="D122" s="7">
        <f t="shared" si="14"/>
        <v>15</v>
      </c>
      <c r="E122" s="7">
        <f t="shared" si="14"/>
        <v>15</v>
      </c>
    </row>
    <row r="123" spans="1:5" ht="25.5">
      <c r="A123" s="30" t="s">
        <v>448</v>
      </c>
      <c r="B123" s="15" t="s">
        <v>221</v>
      </c>
      <c r="C123" s="15">
        <v>200</v>
      </c>
      <c r="D123" s="7">
        <f t="shared" si="14"/>
        <v>15</v>
      </c>
      <c r="E123" s="7">
        <f t="shared" si="14"/>
        <v>15</v>
      </c>
    </row>
    <row r="124" spans="1:5" ht="38.25">
      <c r="A124" s="30" t="s">
        <v>450</v>
      </c>
      <c r="B124" s="15" t="s">
        <v>221</v>
      </c>
      <c r="C124" s="15">
        <v>240</v>
      </c>
      <c r="D124" s="7">
        <f t="shared" si="14"/>
        <v>15</v>
      </c>
      <c r="E124" s="7">
        <f t="shared" si="14"/>
        <v>15</v>
      </c>
    </row>
    <row r="125" spans="1:5" ht="38.25" hidden="1">
      <c r="A125" s="30" t="s">
        <v>20</v>
      </c>
      <c r="B125" s="15" t="s">
        <v>221</v>
      </c>
      <c r="C125" s="15">
        <v>244</v>
      </c>
      <c r="D125" s="7">
        <v>15</v>
      </c>
      <c r="E125" s="7">
        <v>15</v>
      </c>
    </row>
    <row r="126" spans="1:5" ht="38.25">
      <c r="A126" s="14" t="s">
        <v>145</v>
      </c>
      <c r="B126" s="15" t="s">
        <v>146</v>
      </c>
      <c r="C126" s="15"/>
      <c r="D126" s="7">
        <f>D127+D131+D140</f>
        <v>26598.7</v>
      </c>
      <c r="E126" s="7">
        <f>E127+E131+E140</f>
        <v>26598.7</v>
      </c>
    </row>
    <row r="127" spans="1:5" ht="25.5">
      <c r="A127" s="14" t="s">
        <v>147</v>
      </c>
      <c r="B127" s="15" t="s">
        <v>148</v>
      </c>
      <c r="C127" s="15"/>
      <c r="D127" s="7">
        <f aca="true" t="shared" si="15" ref="D127:E129">D128</f>
        <v>13448</v>
      </c>
      <c r="E127" s="7">
        <f t="shared" si="15"/>
        <v>13448</v>
      </c>
    </row>
    <row r="128" spans="1:5" ht="63.75">
      <c r="A128" s="16" t="s">
        <v>438</v>
      </c>
      <c r="B128" s="15" t="s">
        <v>148</v>
      </c>
      <c r="C128" s="6" t="s">
        <v>439</v>
      </c>
      <c r="D128" s="7">
        <f t="shared" si="15"/>
        <v>13448</v>
      </c>
      <c r="E128" s="7">
        <f t="shared" si="15"/>
        <v>13448</v>
      </c>
    </row>
    <row r="129" spans="1:5" ht="25.5">
      <c r="A129" s="16" t="s">
        <v>77</v>
      </c>
      <c r="B129" s="15" t="s">
        <v>148</v>
      </c>
      <c r="C129" s="6" t="s">
        <v>78</v>
      </c>
      <c r="D129" s="7">
        <f t="shared" si="15"/>
        <v>13448</v>
      </c>
      <c r="E129" s="7">
        <f t="shared" si="15"/>
        <v>13448</v>
      </c>
    </row>
    <row r="130" spans="1:5" ht="38.25" hidden="1">
      <c r="A130" s="16" t="s">
        <v>72</v>
      </c>
      <c r="B130" s="15" t="s">
        <v>148</v>
      </c>
      <c r="C130" s="6" t="s">
        <v>73</v>
      </c>
      <c r="D130" s="7">
        <v>13448</v>
      </c>
      <c r="E130" s="7">
        <v>13448</v>
      </c>
    </row>
    <row r="131" spans="1:5" ht="25.5">
      <c r="A131" s="14" t="s">
        <v>149</v>
      </c>
      <c r="B131" s="15" t="s">
        <v>150</v>
      </c>
      <c r="C131" s="15"/>
      <c r="D131" s="7">
        <f>D132+D136</f>
        <v>13100.7</v>
      </c>
      <c r="E131" s="7">
        <f>E132+E136</f>
        <v>13100.7</v>
      </c>
    </row>
    <row r="132" spans="1:5" ht="25.5">
      <c r="A132" s="5" t="s">
        <v>448</v>
      </c>
      <c r="B132" s="15" t="s">
        <v>150</v>
      </c>
      <c r="C132" s="6" t="s">
        <v>449</v>
      </c>
      <c r="D132" s="7">
        <f>D133</f>
        <v>11535.5</v>
      </c>
      <c r="E132" s="7">
        <f>E133</f>
        <v>11535.5</v>
      </c>
    </row>
    <row r="133" spans="1:5" ht="38.25">
      <c r="A133" s="5" t="s">
        <v>450</v>
      </c>
      <c r="B133" s="15" t="s">
        <v>150</v>
      </c>
      <c r="C133" s="6" t="s">
        <v>451</v>
      </c>
      <c r="D133" s="7">
        <f>D134+D135</f>
        <v>11535.5</v>
      </c>
      <c r="E133" s="7">
        <f>E134+E135</f>
        <v>11535.5</v>
      </c>
    </row>
    <row r="134" spans="1:5" ht="25.5" hidden="1">
      <c r="A134" s="9" t="s">
        <v>452</v>
      </c>
      <c r="B134" s="15" t="s">
        <v>150</v>
      </c>
      <c r="C134" s="6" t="s">
        <v>453</v>
      </c>
      <c r="D134" s="7">
        <v>676.1</v>
      </c>
      <c r="E134" s="7">
        <v>676.1</v>
      </c>
    </row>
    <row r="135" spans="1:5" ht="38.25" hidden="1">
      <c r="A135" s="30" t="s">
        <v>20</v>
      </c>
      <c r="B135" s="15" t="s">
        <v>150</v>
      </c>
      <c r="C135" s="15">
        <v>244</v>
      </c>
      <c r="D135" s="7">
        <v>10859.4</v>
      </c>
      <c r="E135" s="7">
        <v>10859.4</v>
      </c>
    </row>
    <row r="136" spans="1:5" ht="15" customHeight="1">
      <c r="A136" s="13" t="s">
        <v>488</v>
      </c>
      <c r="B136" s="15" t="s">
        <v>150</v>
      </c>
      <c r="C136" s="6" t="s">
        <v>489</v>
      </c>
      <c r="D136" s="7">
        <f>D137</f>
        <v>1565.2</v>
      </c>
      <c r="E136" s="7">
        <f>E137</f>
        <v>1565.2</v>
      </c>
    </row>
    <row r="137" spans="1:5" ht="16.5" customHeight="1">
      <c r="A137" s="13" t="s">
        <v>490</v>
      </c>
      <c r="B137" s="15" t="s">
        <v>150</v>
      </c>
      <c r="C137" s="6" t="s">
        <v>491</v>
      </c>
      <c r="D137" s="7">
        <f>D138+D139</f>
        <v>1565.2</v>
      </c>
      <c r="E137" s="7">
        <f>E138+E139</f>
        <v>1565.2</v>
      </c>
    </row>
    <row r="138" spans="1:5" ht="25.5" hidden="1">
      <c r="A138" s="10" t="s">
        <v>508</v>
      </c>
      <c r="B138" s="15" t="s">
        <v>150</v>
      </c>
      <c r="C138" s="6" t="s">
        <v>509</v>
      </c>
      <c r="D138" s="7">
        <v>1450</v>
      </c>
      <c r="E138" s="7">
        <v>1450</v>
      </c>
    </row>
    <row r="139" spans="1:5" ht="12.75" hidden="1">
      <c r="A139" s="10" t="s">
        <v>151</v>
      </c>
      <c r="B139" s="15" t="s">
        <v>150</v>
      </c>
      <c r="C139" s="6" t="s">
        <v>493</v>
      </c>
      <c r="D139" s="7">
        <v>115.2</v>
      </c>
      <c r="E139" s="7">
        <v>115.2</v>
      </c>
    </row>
    <row r="140" spans="1:5" ht="31.5" customHeight="1">
      <c r="A140" s="14" t="s">
        <v>152</v>
      </c>
      <c r="B140" s="15" t="s">
        <v>153</v>
      </c>
      <c r="C140" s="15"/>
      <c r="D140" s="7">
        <f aca="true" t="shared" si="16" ref="D140:E142">D141</f>
        <v>50</v>
      </c>
      <c r="E140" s="7">
        <f t="shared" si="16"/>
        <v>50</v>
      </c>
    </row>
    <row r="141" spans="1:5" ht="29.25" customHeight="1">
      <c r="A141" s="5" t="s">
        <v>448</v>
      </c>
      <c r="B141" s="15" t="s">
        <v>153</v>
      </c>
      <c r="C141" s="6" t="s">
        <v>449</v>
      </c>
      <c r="D141" s="7">
        <f t="shared" si="16"/>
        <v>50</v>
      </c>
      <c r="E141" s="7">
        <f t="shared" si="16"/>
        <v>50</v>
      </c>
    </row>
    <row r="142" spans="1:5" ht="38.25">
      <c r="A142" s="5" t="s">
        <v>450</v>
      </c>
      <c r="B142" s="15" t="s">
        <v>153</v>
      </c>
      <c r="C142" s="6" t="s">
        <v>451</v>
      </c>
      <c r="D142" s="7">
        <f t="shared" si="16"/>
        <v>50</v>
      </c>
      <c r="E142" s="7">
        <f t="shared" si="16"/>
        <v>50</v>
      </c>
    </row>
    <row r="143" spans="1:5" ht="38.25" hidden="1">
      <c r="A143" s="30" t="s">
        <v>20</v>
      </c>
      <c r="B143" s="15" t="s">
        <v>153</v>
      </c>
      <c r="C143" s="15">
        <v>244</v>
      </c>
      <c r="D143" s="7">
        <v>50</v>
      </c>
      <c r="E143" s="7">
        <v>50</v>
      </c>
    </row>
    <row r="144" spans="1:5" ht="29.25" customHeight="1">
      <c r="A144" s="30" t="s">
        <v>277</v>
      </c>
      <c r="B144" s="15" t="s">
        <v>278</v>
      </c>
      <c r="C144" s="15"/>
      <c r="D144" s="7">
        <f>D145+D149</f>
        <v>273.3</v>
      </c>
      <c r="E144" s="7">
        <f>E145+E149</f>
        <v>273.3</v>
      </c>
    </row>
    <row r="145" spans="1:5" ht="30.75" customHeight="1">
      <c r="A145" s="30" t="s">
        <v>279</v>
      </c>
      <c r="B145" s="15" t="s">
        <v>280</v>
      </c>
      <c r="C145" s="15"/>
      <c r="D145" s="7">
        <f aca="true" t="shared" si="17" ref="D145:E147">D146</f>
        <v>173.3</v>
      </c>
      <c r="E145" s="7">
        <f t="shared" si="17"/>
        <v>173.3</v>
      </c>
    </row>
    <row r="146" spans="1:5" ht="28.5" customHeight="1">
      <c r="A146" s="5" t="s">
        <v>448</v>
      </c>
      <c r="B146" s="15" t="s">
        <v>280</v>
      </c>
      <c r="C146" s="15">
        <v>200</v>
      </c>
      <c r="D146" s="7">
        <f t="shared" si="17"/>
        <v>173.3</v>
      </c>
      <c r="E146" s="7">
        <f t="shared" si="17"/>
        <v>173.3</v>
      </c>
    </row>
    <row r="147" spans="1:5" ht="41.25" customHeight="1">
      <c r="A147" s="5" t="s">
        <v>450</v>
      </c>
      <c r="B147" s="15" t="s">
        <v>280</v>
      </c>
      <c r="C147" s="15">
        <v>240</v>
      </c>
      <c r="D147" s="7">
        <f t="shared" si="17"/>
        <v>173.3</v>
      </c>
      <c r="E147" s="7">
        <f t="shared" si="17"/>
        <v>173.3</v>
      </c>
    </row>
    <row r="148" spans="1:5" ht="25.5" hidden="1">
      <c r="A148" s="9" t="s">
        <v>452</v>
      </c>
      <c r="B148" s="15" t="s">
        <v>280</v>
      </c>
      <c r="C148" s="15">
        <v>242</v>
      </c>
      <c r="D148" s="7">
        <v>173.3</v>
      </c>
      <c r="E148" s="7">
        <v>173.3</v>
      </c>
    </row>
    <row r="149" spans="1:5" ht="45" customHeight="1">
      <c r="A149" s="9" t="s">
        <v>141</v>
      </c>
      <c r="B149" s="15" t="s">
        <v>281</v>
      </c>
      <c r="C149" s="15"/>
      <c r="D149" s="7">
        <f aca="true" t="shared" si="18" ref="D149:E151">D150</f>
        <v>100</v>
      </c>
      <c r="E149" s="7">
        <f t="shared" si="18"/>
        <v>100</v>
      </c>
    </row>
    <row r="150" spans="1:5" ht="33.75" customHeight="1">
      <c r="A150" s="5" t="s">
        <v>448</v>
      </c>
      <c r="B150" s="15" t="s">
        <v>281</v>
      </c>
      <c r="C150" s="15">
        <v>200</v>
      </c>
      <c r="D150" s="7">
        <f t="shared" si="18"/>
        <v>100</v>
      </c>
      <c r="E150" s="7">
        <f t="shared" si="18"/>
        <v>100</v>
      </c>
    </row>
    <row r="151" spans="1:5" ht="38.25">
      <c r="A151" s="5" t="s">
        <v>450</v>
      </c>
      <c r="B151" s="15" t="s">
        <v>281</v>
      </c>
      <c r="C151" s="15">
        <v>240</v>
      </c>
      <c r="D151" s="7">
        <f t="shared" si="18"/>
        <v>100</v>
      </c>
      <c r="E151" s="7">
        <f t="shared" si="18"/>
        <v>100</v>
      </c>
    </row>
    <row r="152" spans="1:5" ht="25.5" hidden="1">
      <c r="A152" s="9" t="s">
        <v>452</v>
      </c>
      <c r="B152" s="15" t="s">
        <v>281</v>
      </c>
      <c r="C152" s="15">
        <v>242</v>
      </c>
      <c r="D152" s="7">
        <v>100</v>
      </c>
      <c r="E152" s="7">
        <v>100</v>
      </c>
    </row>
    <row r="153" spans="1:5" ht="63.75">
      <c r="A153" s="5" t="s">
        <v>520</v>
      </c>
      <c r="B153" s="6" t="s">
        <v>521</v>
      </c>
      <c r="C153" s="6"/>
      <c r="D153" s="7">
        <f>D154+D157</f>
        <v>1899</v>
      </c>
      <c r="E153" s="7">
        <f>E154+E157</f>
        <v>1915</v>
      </c>
    </row>
    <row r="154" spans="1:5" ht="63.75">
      <c r="A154" s="5" t="s">
        <v>438</v>
      </c>
      <c r="B154" s="6" t="s">
        <v>521</v>
      </c>
      <c r="C154" s="6" t="s">
        <v>439</v>
      </c>
      <c r="D154" s="7">
        <f>D155</f>
        <v>1674.9</v>
      </c>
      <c r="E154" s="7">
        <f>E155</f>
        <v>1659.9</v>
      </c>
    </row>
    <row r="155" spans="1:5" ht="25.5">
      <c r="A155" s="5" t="s">
        <v>440</v>
      </c>
      <c r="B155" s="6" t="s">
        <v>521</v>
      </c>
      <c r="C155" s="6" t="s">
        <v>441</v>
      </c>
      <c r="D155" s="7">
        <f>D156</f>
        <v>1674.9</v>
      </c>
      <c r="E155" s="7">
        <f>E156</f>
        <v>1659.9</v>
      </c>
    </row>
    <row r="156" spans="1:5" ht="38.25" hidden="1">
      <c r="A156" s="5" t="s">
        <v>442</v>
      </c>
      <c r="B156" s="6" t="s">
        <v>521</v>
      </c>
      <c r="C156" s="6" t="s">
        <v>443</v>
      </c>
      <c r="D156" s="7">
        <f>1705.9-31</f>
        <v>1674.9</v>
      </c>
      <c r="E156" s="7">
        <f>1705.9-46</f>
        <v>1659.9</v>
      </c>
    </row>
    <row r="157" spans="1:5" ht="25.5">
      <c r="A157" s="5" t="s">
        <v>448</v>
      </c>
      <c r="B157" s="6" t="s">
        <v>521</v>
      </c>
      <c r="C157" s="6" t="s">
        <v>449</v>
      </c>
      <c r="D157" s="7">
        <f>D158</f>
        <v>224.1</v>
      </c>
      <c r="E157" s="7">
        <f>E158</f>
        <v>255.1</v>
      </c>
    </row>
    <row r="158" spans="1:5" ht="38.25">
      <c r="A158" s="5" t="s">
        <v>450</v>
      </c>
      <c r="B158" s="6" t="s">
        <v>521</v>
      </c>
      <c r="C158" s="6" t="s">
        <v>451</v>
      </c>
      <c r="D158" s="7">
        <f>D159+D160</f>
        <v>224.1</v>
      </c>
      <c r="E158" s="7">
        <f>E159+E160</f>
        <v>255.1</v>
      </c>
    </row>
    <row r="159" spans="1:5" ht="25.5" hidden="1">
      <c r="A159" s="9" t="s">
        <v>452</v>
      </c>
      <c r="B159" s="6" t="s">
        <v>521</v>
      </c>
      <c r="C159" s="6" t="s">
        <v>453</v>
      </c>
      <c r="D159" s="7">
        <v>90</v>
      </c>
      <c r="E159" s="7">
        <v>90</v>
      </c>
    </row>
    <row r="160" spans="1:5" ht="38.25" hidden="1">
      <c r="A160" s="10" t="s">
        <v>454</v>
      </c>
      <c r="B160" s="6" t="s">
        <v>521</v>
      </c>
      <c r="C160" s="6" t="s">
        <v>455</v>
      </c>
      <c r="D160" s="7">
        <v>134.1</v>
      </c>
      <c r="E160" s="7">
        <v>165.1</v>
      </c>
    </row>
    <row r="161" spans="1:5" ht="153">
      <c r="A161" s="23" t="s">
        <v>110</v>
      </c>
      <c r="B161" s="15" t="s">
        <v>154</v>
      </c>
      <c r="C161" s="15"/>
      <c r="D161" s="7">
        <f>D162+D165</f>
        <v>129475</v>
      </c>
      <c r="E161" s="7">
        <f>E162+E165</f>
        <v>129475</v>
      </c>
    </row>
    <row r="162" spans="1:5" ht="63.75">
      <c r="A162" s="16" t="s">
        <v>438</v>
      </c>
      <c r="B162" s="15" t="s">
        <v>154</v>
      </c>
      <c r="C162" s="15">
        <v>100</v>
      </c>
      <c r="D162" s="7">
        <f>D163</f>
        <v>125642</v>
      </c>
      <c r="E162" s="7">
        <f>E163</f>
        <v>125642</v>
      </c>
    </row>
    <row r="163" spans="1:5" ht="25.5">
      <c r="A163" s="16" t="s">
        <v>77</v>
      </c>
      <c r="B163" s="15" t="s">
        <v>154</v>
      </c>
      <c r="C163" s="15">
        <v>110</v>
      </c>
      <c r="D163" s="7">
        <f>D164</f>
        <v>125642</v>
      </c>
      <c r="E163" s="7">
        <f>E164</f>
        <v>125642</v>
      </c>
    </row>
    <row r="164" spans="1:5" ht="38.25" hidden="1">
      <c r="A164" s="16" t="s">
        <v>72</v>
      </c>
      <c r="B164" s="15" t="s">
        <v>154</v>
      </c>
      <c r="C164" s="15">
        <v>111</v>
      </c>
      <c r="D164" s="7">
        <v>125642</v>
      </c>
      <c r="E164" s="7">
        <v>125642</v>
      </c>
    </row>
    <row r="165" spans="1:5" ht="27" customHeight="1">
      <c r="A165" s="5" t="s">
        <v>448</v>
      </c>
      <c r="B165" s="15" t="s">
        <v>154</v>
      </c>
      <c r="C165" s="15">
        <v>200</v>
      </c>
      <c r="D165" s="7">
        <f>D166</f>
        <v>3833</v>
      </c>
      <c r="E165" s="7">
        <f>E166</f>
        <v>3833</v>
      </c>
    </row>
    <row r="166" spans="1:5" ht="38.25">
      <c r="A166" s="5" t="s">
        <v>450</v>
      </c>
      <c r="B166" s="15" t="s">
        <v>154</v>
      </c>
      <c r="C166" s="15">
        <v>240</v>
      </c>
      <c r="D166" s="7">
        <f>D167+D168</f>
        <v>3833</v>
      </c>
      <c r="E166" s="7">
        <f>E167+E168</f>
        <v>3833</v>
      </c>
    </row>
    <row r="167" spans="1:5" ht="25.5" hidden="1">
      <c r="A167" s="9" t="s">
        <v>452</v>
      </c>
      <c r="B167" s="15" t="s">
        <v>154</v>
      </c>
      <c r="C167" s="15">
        <v>242</v>
      </c>
      <c r="D167" s="7">
        <v>310</v>
      </c>
      <c r="E167" s="7">
        <v>310</v>
      </c>
    </row>
    <row r="168" spans="1:5" ht="38.25" hidden="1">
      <c r="A168" s="10" t="s">
        <v>20</v>
      </c>
      <c r="B168" s="15" t="s">
        <v>154</v>
      </c>
      <c r="C168" s="15">
        <v>244</v>
      </c>
      <c r="D168" s="7">
        <v>3523</v>
      </c>
      <c r="E168" s="7">
        <v>3523</v>
      </c>
    </row>
    <row r="169" spans="1:5" ht="102">
      <c r="A169" s="11" t="s">
        <v>111</v>
      </c>
      <c r="B169" s="6" t="s">
        <v>155</v>
      </c>
      <c r="C169" s="17"/>
      <c r="D169" s="7">
        <f aca="true" t="shared" si="19" ref="D169:E171">D170</f>
        <v>4072</v>
      </c>
      <c r="E169" s="7">
        <f t="shared" si="19"/>
        <v>4072</v>
      </c>
    </row>
    <row r="170" spans="1:5" ht="25.5">
      <c r="A170" s="11" t="s">
        <v>156</v>
      </c>
      <c r="B170" s="6" t="s">
        <v>155</v>
      </c>
      <c r="C170" s="17" t="s">
        <v>157</v>
      </c>
      <c r="D170" s="7">
        <f t="shared" si="19"/>
        <v>4072</v>
      </c>
      <c r="E170" s="7">
        <f t="shared" si="19"/>
        <v>4072</v>
      </c>
    </row>
    <row r="171" spans="1:5" ht="25.5">
      <c r="A171" s="11" t="s">
        <v>158</v>
      </c>
      <c r="B171" s="6" t="s">
        <v>155</v>
      </c>
      <c r="C171" s="17" t="s">
        <v>159</v>
      </c>
      <c r="D171" s="7">
        <f t="shared" si="19"/>
        <v>4072</v>
      </c>
      <c r="E171" s="7">
        <f t="shared" si="19"/>
        <v>4072</v>
      </c>
    </row>
    <row r="172" spans="1:5" ht="25.5" hidden="1">
      <c r="A172" s="30" t="s">
        <v>160</v>
      </c>
      <c r="B172" s="6" t="s">
        <v>155</v>
      </c>
      <c r="C172" s="17" t="s">
        <v>161</v>
      </c>
      <c r="D172" s="7">
        <v>4072</v>
      </c>
      <c r="E172" s="7">
        <v>4072</v>
      </c>
    </row>
    <row r="173" spans="1:5" ht="76.5">
      <c r="A173" s="23" t="s">
        <v>162</v>
      </c>
      <c r="B173" s="31" t="s">
        <v>163</v>
      </c>
      <c r="C173" s="15"/>
      <c r="D173" s="7">
        <f aca="true" t="shared" si="20" ref="D173:E175">D174</f>
        <v>384</v>
      </c>
      <c r="E173" s="7">
        <f t="shared" si="20"/>
        <v>384</v>
      </c>
    </row>
    <row r="174" spans="1:5" ht="25.5">
      <c r="A174" s="23" t="s">
        <v>156</v>
      </c>
      <c r="B174" s="31" t="s">
        <v>163</v>
      </c>
      <c r="C174" s="15">
        <v>300</v>
      </c>
      <c r="D174" s="7">
        <f t="shared" si="20"/>
        <v>384</v>
      </c>
      <c r="E174" s="7">
        <f t="shared" si="20"/>
        <v>384</v>
      </c>
    </row>
    <row r="175" spans="1:5" ht="25.5">
      <c r="A175" s="23" t="s">
        <v>158</v>
      </c>
      <c r="B175" s="31" t="s">
        <v>163</v>
      </c>
      <c r="C175" s="15">
        <v>320</v>
      </c>
      <c r="D175" s="7">
        <f t="shared" si="20"/>
        <v>384</v>
      </c>
      <c r="E175" s="7">
        <f t="shared" si="20"/>
        <v>384</v>
      </c>
    </row>
    <row r="176" spans="1:5" ht="38.25" hidden="1">
      <c r="A176" s="23" t="s">
        <v>164</v>
      </c>
      <c r="B176" s="31" t="s">
        <v>163</v>
      </c>
      <c r="C176" s="15">
        <v>321</v>
      </c>
      <c r="D176" s="7">
        <v>384</v>
      </c>
      <c r="E176" s="7">
        <v>384</v>
      </c>
    </row>
    <row r="177" spans="1:5" ht="63.75">
      <c r="A177" s="10" t="s">
        <v>165</v>
      </c>
      <c r="B177" s="15" t="s">
        <v>166</v>
      </c>
      <c r="C177" s="6"/>
      <c r="D177" s="7">
        <f aca="true" t="shared" si="21" ref="D177:E179">D178</f>
        <v>1236</v>
      </c>
      <c r="E177" s="7">
        <f t="shared" si="21"/>
        <v>1236</v>
      </c>
    </row>
    <row r="178" spans="1:5" ht="63.75">
      <c r="A178" s="16" t="s">
        <v>438</v>
      </c>
      <c r="B178" s="15" t="s">
        <v>166</v>
      </c>
      <c r="C178" s="6" t="s">
        <v>439</v>
      </c>
      <c r="D178" s="7">
        <f t="shared" si="21"/>
        <v>1236</v>
      </c>
      <c r="E178" s="7">
        <f t="shared" si="21"/>
        <v>1236</v>
      </c>
    </row>
    <row r="179" spans="1:5" ht="25.5">
      <c r="A179" s="16" t="s">
        <v>77</v>
      </c>
      <c r="B179" s="15" t="s">
        <v>166</v>
      </c>
      <c r="C179" s="6" t="s">
        <v>78</v>
      </c>
      <c r="D179" s="7">
        <f t="shared" si="21"/>
        <v>1236</v>
      </c>
      <c r="E179" s="7">
        <f t="shared" si="21"/>
        <v>1236</v>
      </c>
    </row>
    <row r="180" spans="1:5" ht="38.25" hidden="1">
      <c r="A180" s="16" t="s">
        <v>72</v>
      </c>
      <c r="B180" s="15" t="s">
        <v>166</v>
      </c>
      <c r="C180" s="6" t="s">
        <v>73</v>
      </c>
      <c r="D180" s="7">
        <v>1236</v>
      </c>
      <c r="E180" s="7">
        <v>1236</v>
      </c>
    </row>
    <row r="181" spans="1:5" ht="51" hidden="1">
      <c r="A181" s="30" t="s">
        <v>282</v>
      </c>
      <c r="B181" s="6" t="s">
        <v>283</v>
      </c>
      <c r="C181" s="17"/>
      <c r="D181" s="7">
        <f aca="true" t="shared" si="22" ref="D181:E183">D182</f>
        <v>0</v>
      </c>
      <c r="E181" s="7">
        <f t="shared" si="22"/>
        <v>0</v>
      </c>
    </row>
    <row r="182" spans="1:5" ht="25.5" hidden="1">
      <c r="A182" s="30" t="s">
        <v>448</v>
      </c>
      <c r="B182" s="6" t="s">
        <v>283</v>
      </c>
      <c r="C182" s="17" t="s">
        <v>449</v>
      </c>
      <c r="D182" s="7">
        <f t="shared" si="22"/>
        <v>0</v>
      </c>
      <c r="E182" s="7">
        <f t="shared" si="22"/>
        <v>0</v>
      </c>
    </row>
    <row r="183" spans="1:5" ht="38.25" hidden="1">
      <c r="A183" s="30" t="s">
        <v>450</v>
      </c>
      <c r="B183" s="6" t="s">
        <v>283</v>
      </c>
      <c r="C183" s="17" t="s">
        <v>451</v>
      </c>
      <c r="D183" s="7">
        <f t="shared" si="22"/>
        <v>0</v>
      </c>
      <c r="E183" s="7">
        <f t="shared" si="22"/>
        <v>0</v>
      </c>
    </row>
    <row r="184" spans="1:5" ht="38.25" hidden="1">
      <c r="A184" s="30" t="s">
        <v>20</v>
      </c>
      <c r="B184" s="6" t="s">
        <v>283</v>
      </c>
      <c r="C184" s="17" t="s">
        <v>455</v>
      </c>
      <c r="D184" s="7"/>
      <c r="E184" s="7"/>
    </row>
    <row r="185" spans="1:5" ht="25.5" hidden="1">
      <c r="A185" s="10" t="s">
        <v>284</v>
      </c>
      <c r="B185" s="15" t="s">
        <v>285</v>
      </c>
      <c r="C185" s="6"/>
      <c r="D185" s="7">
        <f aca="true" t="shared" si="23" ref="D185:E187">D186</f>
        <v>0</v>
      </c>
      <c r="E185" s="7">
        <f t="shared" si="23"/>
        <v>0</v>
      </c>
    </row>
    <row r="186" spans="1:5" ht="25.5" hidden="1">
      <c r="A186" s="5" t="s">
        <v>448</v>
      </c>
      <c r="B186" s="15" t="s">
        <v>285</v>
      </c>
      <c r="C186" s="6" t="s">
        <v>449</v>
      </c>
      <c r="D186" s="7">
        <f t="shared" si="23"/>
        <v>0</v>
      </c>
      <c r="E186" s="7">
        <f t="shared" si="23"/>
        <v>0</v>
      </c>
    </row>
    <row r="187" spans="1:5" ht="38.25" hidden="1">
      <c r="A187" s="5" t="s">
        <v>450</v>
      </c>
      <c r="B187" s="15" t="s">
        <v>285</v>
      </c>
      <c r="C187" s="6" t="s">
        <v>451</v>
      </c>
      <c r="D187" s="7">
        <f t="shared" si="23"/>
        <v>0</v>
      </c>
      <c r="E187" s="7">
        <f t="shared" si="23"/>
        <v>0</v>
      </c>
    </row>
    <row r="188" spans="1:5" ht="25.5" hidden="1">
      <c r="A188" s="9" t="s">
        <v>452</v>
      </c>
      <c r="B188" s="15" t="s">
        <v>285</v>
      </c>
      <c r="C188" s="6" t="s">
        <v>453</v>
      </c>
      <c r="D188" s="7"/>
      <c r="E188" s="7"/>
    </row>
    <row r="189" spans="1:5" ht="38.25">
      <c r="A189" s="14" t="s">
        <v>167</v>
      </c>
      <c r="B189" s="15" t="s">
        <v>168</v>
      </c>
      <c r="C189" s="15"/>
      <c r="D189" s="7">
        <f>D190+D194+D248+D265</f>
        <v>26451.2</v>
      </c>
      <c r="E189" s="7">
        <f>E190+E194+E248+E265</f>
        <v>26451.2</v>
      </c>
    </row>
    <row r="190" spans="1:5" ht="51">
      <c r="A190" s="14" t="s">
        <v>222</v>
      </c>
      <c r="B190" s="15" t="s">
        <v>223</v>
      </c>
      <c r="C190" s="15"/>
      <c r="D190" s="7">
        <f aca="true" t="shared" si="24" ref="D190:E192">D191</f>
        <v>30</v>
      </c>
      <c r="E190" s="7">
        <f t="shared" si="24"/>
        <v>30</v>
      </c>
    </row>
    <row r="191" spans="1:5" ht="51">
      <c r="A191" s="14" t="s">
        <v>233</v>
      </c>
      <c r="B191" s="15" t="s">
        <v>234</v>
      </c>
      <c r="C191" s="15"/>
      <c r="D191" s="7">
        <f t="shared" si="24"/>
        <v>30</v>
      </c>
      <c r="E191" s="7">
        <f t="shared" si="24"/>
        <v>30</v>
      </c>
    </row>
    <row r="192" spans="1:5" ht="25.5">
      <c r="A192" s="11" t="s">
        <v>156</v>
      </c>
      <c r="B192" s="15" t="s">
        <v>234</v>
      </c>
      <c r="C192" s="6" t="s">
        <v>157</v>
      </c>
      <c r="D192" s="7">
        <f t="shared" si="24"/>
        <v>30</v>
      </c>
      <c r="E192" s="7">
        <f t="shared" si="24"/>
        <v>30</v>
      </c>
    </row>
    <row r="193" spans="1:5" ht="17.25" customHeight="1">
      <c r="A193" s="9" t="s">
        <v>235</v>
      </c>
      <c r="B193" s="15" t="s">
        <v>234</v>
      </c>
      <c r="C193" s="6" t="s">
        <v>236</v>
      </c>
      <c r="D193" s="7">
        <v>30</v>
      </c>
      <c r="E193" s="7">
        <v>30</v>
      </c>
    </row>
    <row r="194" spans="1:5" ht="76.5">
      <c r="A194" s="9" t="s">
        <v>169</v>
      </c>
      <c r="B194" s="15" t="s">
        <v>170</v>
      </c>
      <c r="C194" s="6"/>
      <c r="D194" s="7">
        <f>D195+D203+D207+D211+D220+D229+D241+D199+D233+D237+D245</f>
        <v>26046.2</v>
      </c>
      <c r="E194" s="7">
        <f>E195+E203+E207+E211+E220+E229+E241+E199+E233+E237+E245</f>
        <v>26046.2</v>
      </c>
    </row>
    <row r="195" spans="1:5" ht="38.25">
      <c r="A195" s="11" t="s">
        <v>195</v>
      </c>
      <c r="B195" s="15" t="s">
        <v>196</v>
      </c>
      <c r="C195" s="6"/>
      <c r="D195" s="7">
        <f aca="true" t="shared" si="25" ref="D195:E197">D196</f>
        <v>2</v>
      </c>
      <c r="E195" s="7">
        <f t="shared" si="25"/>
        <v>2</v>
      </c>
    </row>
    <row r="196" spans="1:5" ht="63.75">
      <c r="A196" s="5" t="s">
        <v>438</v>
      </c>
      <c r="B196" s="15" t="s">
        <v>196</v>
      </c>
      <c r="C196" s="6" t="s">
        <v>439</v>
      </c>
      <c r="D196" s="7">
        <f t="shared" si="25"/>
        <v>2</v>
      </c>
      <c r="E196" s="7">
        <f t="shared" si="25"/>
        <v>2</v>
      </c>
    </row>
    <row r="197" spans="1:5" ht="25.5">
      <c r="A197" s="16" t="s">
        <v>77</v>
      </c>
      <c r="B197" s="15" t="s">
        <v>196</v>
      </c>
      <c r="C197" s="6" t="s">
        <v>78</v>
      </c>
      <c r="D197" s="7">
        <f t="shared" si="25"/>
        <v>2</v>
      </c>
      <c r="E197" s="7">
        <f t="shared" si="25"/>
        <v>2</v>
      </c>
    </row>
    <row r="198" spans="1:5" ht="25.5" hidden="1">
      <c r="A198" s="10" t="s">
        <v>79</v>
      </c>
      <c r="B198" s="15" t="s">
        <v>196</v>
      </c>
      <c r="C198" s="6" t="s">
        <v>80</v>
      </c>
      <c r="D198" s="7">
        <v>2</v>
      </c>
      <c r="E198" s="7">
        <v>2</v>
      </c>
    </row>
    <row r="199" spans="1:5" ht="25.5">
      <c r="A199" s="5" t="s">
        <v>237</v>
      </c>
      <c r="B199" s="6" t="s">
        <v>238</v>
      </c>
      <c r="C199" s="15"/>
      <c r="D199" s="7">
        <f aca="true" t="shared" si="26" ref="D199:E201">D200</f>
        <v>10</v>
      </c>
      <c r="E199" s="7">
        <f t="shared" si="26"/>
        <v>10</v>
      </c>
    </row>
    <row r="200" spans="1:5" ht="25.5">
      <c r="A200" s="30" t="s">
        <v>448</v>
      </c>
      <c r="B200" s="6" t="s">
        <v>238</v>
      </c>
      <c r="C200" s="15">
        <v>200</v>
      </c>
      <c r="D200" s="7">
        <f t="shared" si="26"/>
        <v>10</v>
      </c>
      <c r="E200" s="7">
        <f t="shared" si="26"/>
        <v>10</v>
      </c>
    </row>
    <row r="201" spans="1:5" ht="38.25">
      <c r="A201" s="30" t="s">
        <v>450</v>
      </c>
      <c r="B201" s="6" t="s">
        <v>238</v>
      </c>
      <c r="C201" s="15">
        <v>240</v>
      </c>
      <c r="D201" s="7">
        <f t="shared" si="26"/>
        <v>10</v>
      </c>
      <c r="E201" s="7">
        <f t="shared" si="26"/>
        <v>10</v>
      </c>
    </row>
    <row r="202" spans="1:5" ht="38.25" hidden="1">
      <c r="A202" s="30" t="s">
        <v>20</v>
      </c>
      <c r="B202" s="6" t="s">
        <v>238</v>
      </c>
      <c r="C202" s="15">
        <v>244</v>
      </c>
      <c r="D202" s="7">
        <v>10</v>
      </c>
      <c r="E202" s="7">
        <v>10</v>
      </c>
    </row>
    <row r="203" spans="1:5" ht="38.25">
      <c r="A203" s="14" t="s">
        <v>171</v>
      </c>
      <c r="B203" s="15" t="s">
        <v>172</v>
      </c>
      <c r="C203" s="15"/>
      <c r="D203" s="7">
        <f aca="true" t="shared" si="27" ref="D203:E205">D204</f>
        <v>9140</v>
      </c>
      <c r="E203" s="7">
        <f t="shared" si="27"/>
        <v>9140</v>
      </c>
    </row>
    <row r="204" spans="1:5" ht="63.75">
      <c r="A204" s="16" t="s">
        <v>438</v>
      </c>
      <c r="B204" s="15" t="s">
        <v>172</v>
      </c>
      <c r="C204" s="6" t="s">
        <v>439</v>
      </c>
      <c r="D204" s="7">
        <f t="shared" si="27"/>
        <v>9140</v>
      </c>
      <c r="E204" s="7">
        <f t="shared" si="27"/>
        <v>9140</v>
      </c>
    </row>
    <row r="205" spans="1:5" ht="25.5">
      <c r="A205" s="16" t="s">
        <v>77</v>
      </c>
      <c r="B205" s="15" t="s">
        <v>172</v>
      </c>
      <c r="C205" s="6" t="s">
        <v>78</v>
      </c>
      <c r="D205" s="7">
        <f t="shared" si="27"/>
        <v>9140</v>
      </c>
      <c r="E205" s="7">
        <f t="shared" si="27"/>
        <v>9140</v>
      </c>
    </row>
    <row r="206" spans="1:5" ht="38.25" hidden="1">
      <c r="A206" s="16" t="s">
        <v>72</v>
      </c>
      <c r="B206" s="15" t="s">
        <v>172</v>
      </c>
      <c r="C206" s="6" t="s">
        <v>73</v>
      </c>
      <c r="D206" s="7">
        <v>9140</v>
      </c>
      <c r="E206" s="7">
        <v>9140</v>
      </c>
    </row>
    <row r="207" spans="1:5" ht="25.5">
      <c r="A207" s="14" t="s">
        <v>173</v>
      </c>
      <c r="B207" s="15" t="s">
        <v>174</v>
      </c>
      <c r="C207" s="15"/>
      <c r="D207" s="7">
        <f aca="true" t="shared" si="28" ref="D207:E209">D208</f>
        <v>14608</v>
      </c>
      <c r="E207" s="7">
        <f t="shared" si="28"/>
        <v>14608</v>
      </c>
    </row>
    <row r="208" spans="1:5" ht="63.75">
      <c r="A208" s="16" t="s">
        <v>438</v>
      </c>
      <c r="B208" s="15" t="s">
        <v>174</v>
      </c>
      <c r="C208" s="6" t="s">
        <v>439</v>
      </c>
      <c r="D208" s="7">
        <f t="shared" si="28"/>
        <v>14608</v>
      </c>
      <c r="E208" s="7">
        <f t="shared" si="28"/>
        <v>14608</v>
      </c>
    </row>
    <row r="209" spans="1:5" ht="25.5">
      <c r="A209" s="16" t="s">
        <v>77</v>
      </c>
      <c r="B209" s="15" t="s">
        <v>174</v>
      </c>
      <c r="C209" s="6" t="s">
        <v>78</v>
      </c>
      <c r="D209" s="7">
        <f t="shared" si="28"/>
        <v>14608</v>
      </c>
      <c r="E209" s="7">
        <f t="shared" si="28"/>
        <v>14608</v>
      </c>
    </row>
    <row r="210" spans="1:5" ht="38.25" hidden="1">
      <c r="A210" s="16" t="s">
        <v>72</v>
      </c>
      <c r="B210" s="15" t="s">
        <v>174</v>
      </c>
      <c r="C210" s="6" t="s">
        <v>73</v>
      </c>
      <c r="D210" s="7">
        <v>14608</v>
      </c>
      <c r="E210" s="7">
        <v>14608</v>
      </c>
    </row>
    <row r="211" spans="1:5" ht="38.25">
      <c r="A211" s="14" t="s">
        <v>175</v>
      </c>
      <c r="B211" s="15" t="s">
        <v>176</v>
      </c>
      <c r="C211" s="15"/>
      <c r="D211" s="7">
        <f>D212+D216</f>
        <v>804</v>
      </c>
      <c r="E211" s="7">
        <f>E212+E216</f>
        <v>804</v>
      </c>
    </row>
    <row r="212" spans="1:5" ht="25.5">
      <c r="A212" s="5" t="s">
        <v>448</v>
      </c>
      <c r="B212" s="15" t="s">
        <v>176</v>
      </c>
      <c r="C212" s="6" t="s">
        <v>449</v>
      </c>
      <c r="D212" s="7">
        <f>D213</f>
        <v>785</v>
      </c>
      <c r="E212" s="7">
        <f>E213</f>
        <v>785</v>
      </c>
    </row>
    <row r="213" spans="1:5" ht="38.25">
      <c r="A213" s="5" t="s">
        <v>450</v>
      </c>
      <c r="B213" s="15" t="s">
        <v>176</v>
      </c>
      <c r="C213" s="6" t="s">
        <v>451</v>
      </c>
      <c r="D213" s="7">
        <f>D214+D215</f>
        <v>785</v>
      </c>
      <c r="E213" s="7">
        <f>E214+E215</f>
        <v>785</v>
      </c>
    </row>
    <row r="214" spans="1:5" ht="25.5" hidden="1">
      <c r="A214" s="9" t="s">
        <v>452</v>
      </c>
      <c r="B214" s="15" t="s">
        <v>176</v>
      </c>
      <c r="C214" s="6" t="s">
        <v>453</v>
      </c>
      <c r="D214" s="7">
        <v>117</v>
      </c>
      <c r="E214" s="7">
        <v>117</v>
      </c>
    </row>
    <row r="215" spans="1:5" ht="38.25" hidden="1">
      <c r="A215" s="30" t="s">
        <v>20</v>
      </c>
      <c r="B215" s="15" t="s">
        <v>176</v>
      </c>
      <c r="C215" s="15">
        <v>244</v>
      </c>
      <c r="D215" s="7">
        <v>668</v>
      </c>
      <c r="E215" s="7">
        <v>668</v>
      </c>
    </row>
    <row r="216" spans="1:5" ht="14.25" customHeight="1">
      <c r="A216" s="13" t="s">
        <v>488</v>
      </c>
      <c r="B216" s="15" t="s">
        <v>176</v>
      </c>
      <c r="C216" s="6" t="s">
        <v>489</v>
      </c>
      <c r="D216" s="7">
        <f>D217</f>
        <v>19</v>
      </c>
      <c r="E216" s="7">
        <f>E217</f>
        <v>19</v>
      </c>
    </row>
    <row r="217" spans="1:5" ht="12.75">
      <c r="A217" s="13" t="s">
        <v>490</v>
      </c>
      <c r="B217" s="15" t="s">
        <v>176</v>
      </c>
      <c r="C217" s="6" t="s">
        <v>491</v>
      </c>
      <c r="D217" s="7">
        <f>D218+D219</f>
        <v>19</v>
      </c>
      <c r="E217" s="7">
        <f>E218+E219</f>
        <v>19</v>
      </c>
    </row>
    <row r="218" spans="1:5" ht="25.5" hidden="1">
      <c r="A218" s="10" t="s">
        <v>508</v>
      </c>
      <c r="B218" s="15" t="s">
        <v>176</v>
      </c>
      <c r="C218" s="6" t="s">
        <v>509</v>
      </c>
      <c r="D218" s="7">
        <v>13.7</v>
      </c>
      <c r="E218" s="7">
        <v>13.7</v>
      </c>
    </row>
    <row r="219" spans="1:5" ht="12.75" hidden="1">
      <c r="A219" s="10" t="s">
        <v>151</v>
      </c>
      <c r="B219" s="15" t="s">
        <v>176</v>
      </c>
      <c r="C219" s="6" t="s">
        <v>493</v>
      </c>
      <c r="D219" s="7">
        <v>5.3</v>
      </c>
      <c r="E219" s="7">
        <v>5.3</v>
      </c>
    </row>
    <row r="220" spans="1:5" ht="38.25">
      <c r="A220" s="11" t="s">
        <v>177</v>
      </c>
      <c r="B220" s="15" t="s">
        <v>178</v>
      </c>
      <c r="C220" s="6"/>
      <c r="D220" s="7">
        <f>D221+D225</f>
        <v>1179.2</v>
      </c>
      <c r="E220" s="7">
        <f>E221+E225</f>
        <v>1179.2</v>
      </c>
    </row>
    <row r="221" spans="1:5" ht="25.5">
      <c r="A221" s="5" t="s">
        <v>448</v>
      </c>
      <c r="B221" s="15" t="s">
        <v>178</v>
      </c>
      <c r="C221" s="6" t="s">
        <v>449</v>
      </c>
      <c r="D221" s="7">
        <f>D222</f>
        <v>1101.4</v>
      </c>
      <c r="E221" s="7">
        <f>E222</f>
        <v>1101.4</v>
      </c>
    </row>
    <row r="222" spans="1:5" ht="38.25">
      <c r="A222" s="5" t="s">
        <v>450</v>
      </c>
      <c r="B222" s="15" t="s">
        <v>178</v>
      </c>
      <c r="C222" s="6" t="s">
        <v>451</v>
      </c>
      <c r="D222" s="7">
        <f>D223+D224</f>
        <v>1101.4</v>
      </c>
      <c r="E222" s="7">
        <f>E223+E224</f>
        <v>1101.4</v>
      </c>
    </row>
    <row r="223" spans="1:5" ht="25.5" hidden="1">
      <c r="A223" s="9" t="s">
        <v>452</v>
      </c>
      <c r="B223" s="15" t="s">
        <v>178</v>
      </c>
      <c r="C223" s="6" t="s">
        <v>453</v>
      </c>
      <c r="D223" s="7">
        <v>65.5</v>
      </c>
      <c r="E223" s="7">
        <v>65.5</v>
      </c>
    </row>
    <row r="224" spans="1:5" ht="38.25" hidden="1">
      <c r="A224" s="30" t="s">
        <v>20</v>
      </c>
      <c r="B224" s="15" t="s">
        <v>178</v>
      </c>
      <c r="C224" s="15">
        <v>244</v>
      </c>
      <c r="D224" s="7">
        <v>1035.9</v>
      </c>
      <c r="E224" s="7">
        <v>1035.9</v>
      </c>
    </row>
    <row r="225" spans="1:5" ht="15.75" customHeight="1">
      <c r="A225" s="13" t="s">
        <v>488</v>
      </c>
      <c r="B225" s="15" t="s">
        <v>178</v>
      </c>
      <c r="C225" s="6" t="s">
        <v>489</v>
      </c>
      <c r="D225" s="7">
        <f>D226</f>
        <v>77.8</v>
      </c>
      <c r="E225" s="7">
        <f>E226</f>
        <v>77.8</v>
      </c>
    </row>
    <row r="226" spans="1:5" ht="17.25" customHeight="1">
      <c r="A226" s="13" t="s">
        <v>490</v>
      </c>
      <c r="B226" s="15" t="s">
        <v>178</v>
      </c>
      <c r="C226" s="6" t="s">
        <v>491</v>
      </c>
      <c r="D226" s="7">
        <f>D227+D228</f>
        <v>77.8</v>
      </c>
      <c r="E226" s="7">
        <f>E227+E228</f>
        <v>77.8</v>
      </c>
    </row>
    <row r="227" spans="1:5" ht="25.5" hidden="1">
      <c r="A227" s="10" t="s">
        <v>508</v>
      </c>
      <c r="B227" s="15" t="s">
        <v>178</v>
      </c>
      <c r="C227" s="6" t="s">
        <v>509</v>
      </c>
      <c r="D227" s="7">
        <v>55.5</v>
      </c>
      <c r="E227" s="7">
        <v>55.5</v>
      </c>
    </row>
    <row r="228" spans="1:5" ht="12.75" hidden="1">
      <c r="A228" s="10" t="s">
        <v>151</v>
      </c>
      <c r="B228" s="15" t="s">
        <v>178</v>
      </c>
      <c r="C228" s="6" t="s">
        <v>493</v>
      </c>
      <c r="D228" s="7">
        <v>22.3</v>
      </c>
      <c r="E228" s="7">
        <v>22.3</v>
      </c>
    </row>
    <row r="229" spans="1:5" ht="38.25">
      <c r="A229" s="11" t="s">
        <v>180</v>
      </c>
      <c r="B229" s="15" t="s">
        <v>181</v>
      </c>
      <c r="C229" s="6"/>
      <c r="D229" s="7">
        <f aca="true" t="shared" si="29" ref="D229:E231">D230</f>
        <v>15</v>
      </c>
      <c r="E229" s="7">
        <f t="shared" si="29"/>
        <v>15</v>
      </c>
    </row>
    <row r="230" spans="1:5" ht="25.5">
      <c r="A230" s="5" t="s">
        <v>448</v>
      </c>
      <c r="B230" s="15" t="s">
        <v>181</v>
      </c>
      <c r="C230" s="6" t="s">
        <v>449</v>
      </c>
      <c r="D230" s="7">
        <f t="shared" si="29"/>
        <v>15</v>
      </c>
      <c r="E230" s="7">
        <f t="shared" si="29"/>
        <v>15</v>
      </c>
    </row>
    <row r="231" spans="1:5" ht="38.25">
      <c r="A231" s="5" t="s">
        <v>450</v>
      </c>
      <c r="B231" s="15" t="s">
        <v>181</v>
      </c>
      <c r="C231" s="6" t="s">
        <v>451</v>
      </c>
      <c r="D231" s="7">
        <f t="shared" si="29"/>
        <v>15</v>
      </c>
      <c r="E231" s="7">
        <f t="shared" si="29"/>
        <v>15</v>
      </c>
    </row>
    <row r="232" spans="1:5" ht="38.25" hidden="1">
      <c r="A232" s="30" t="s">
        <v>20</v>
      </c>
      <c r="B232" s="15" t="s">
        <v>181</v>
      </c>
      <c r="C232" s="15">
        <v>244</v>
      </c>
      <c r="D232" s="7">
        <v>15</v>
      </c>
      <c r="E232" s="7">
        <v>15</v>
      </c>
    </row>
    <row r="233" spans="1:5" ht="25.5">
      <c r="A233" s="5" t="s">
        <v>239</v>
      </c>
      <c r="B233" s="6" t="s">
        <v>240</v>
      </c>
      <c r="C233" s="15"/>
      <c r="D233" s="7">
        <f aca="true" t="shared" si="30" ref="D233:E235">D234</f>
        <v>130</v>
      </c>
      <c r="E233" s="7">
        <f t="shared" si="30"/>
        <v>130</v>
      </c>
    </row>
    <row r="234" spans="1:5" ht="25.5">
      <c r="A234" s="30" t="s">
        <v>448</v>
      </c>
      <c r="B234" s="6" t="s">
        <v>240</v>
      </c>
      <c r="C234" s="15">
        <v>200</v>
      </c>
      <c r="D234" s="7">
        <f t="shared" si="30"/>
        <v>130</v>
      </c>
      <c r="E234" s="7">
        <f t="shared" si="30"/>
        <v>130</v>
      </c>
    </row>
    <row r="235" spans="1:5" ht="38.25">
      <c r="A235" s="30" t="s">
        <v>450</v>
      </c>
      <c r="B235" s="6" t="s">
        <v>240</v>
      </c>
      <c r="C235" s="15">
        <v>240</v>
      </c>
      <c r="D235" s="7">
        <f t="shared" si="30"/>
        <v>130</v>
      </c>
      <c r="E235" s="7">
        <f t="shared" si="30"/>
        <v>130</v>
      </c>
    </row>
    <row r="236" spans="1:5" ht="38.25" hidden="1">
      <c r="A236" s="30" t="s">
        <v>20</v>
      </c>
      <c r="B236" s="6" t="s">
        <v>240</v>
      </c>
      <c r="C236" s="15">
        <v>244</v>
      </c>
      <c r="D236" s="7">
        <v>130</v>
      </c>
      <c r="E236" s="7">
        <v>130</v>
      </c>
    </row>
    <row r="237" spans="1:5" ht="25.5">
      <c r="A237" s="5" t="s">
        <v>241</v>
      </c>
      <c r="B237" s="6" t="s">
        <v>242</v>
      </c>
      <c r="C237" s="15"/>
      <c r="D237" s="7">
        <f aca="true" t="shared" si="31" ref="D237:E239">D238</f>
        <v>30</v>
      </c>
      <c r="E237" s="7">
        <f t="shared" si="31"/>
        <v>30</v>
      </c>
    </row>
    <row r="238" spans="1:5" ht="25.5">
      <c r="A238" s="30" t="s">
        <v>448</v>
      </c>
      <c r="B238" s="6" t="s">
        <v>242</v>
      </c>
      <c r="C238" s="15">
        <v>200</v>
      </c>
      <c r="D238" s="7">
        <f t="shared" si="31"/>
        <v>30</v>
      </c>
      <c r="E238" s="7">
        <f t="shared" si="31"/>
        <v>30</v>
      </c>
    </row>
    <row r="239" spans="1:5" ht="38.25">
      <c r="A239" s="30" t="s">
        <v>450</v>
      </c>
      <c r="B239" s="6" t="s">
        <v>242</v>
      </c>
      <c r="C239" s="15">
        <v>240</v>
      </c>
      <c r="D239" s="7">
        <f t="shared" si="31"/>
        <v>30</v>
      </c>
      <c r="E239" s="7">
        <f t="shared" si="31"/>
        <v>30</v>
      </c>
    </row>
    <row r="240" spans="1:5" ht="38.25" hidden="1">
      <c r="A240" s="30" t="s">
        <v>20</v>
      </c>
      <c r="B240" s="6" t="s">
        <v>242</v>
      </c>
      <c r="C240" s="15">
        <v>244</v>
      </c>
      <c r="D240" s="7">
        <v>30</v>
      </c>
      <c r="E240" s="7">
        <v>30</v>
      </c>
    </row>
    <row r="241" spans="1:5" ht="38.25">
      <c r="A241" s="11" t="s">
        <v>182</v>
      </c>
      <c r="B241" s="15" t="s">
        <v>183</v>
      </c>
      <c r="C241" s="6"/>
      <c r="D241" s="7">
        <f aca="true" t="shared" si="32" ref="D241:E243">D242</f>
        <v>50</v>
      </c>
      <c r="E241" s="7">
        <f t="shared" si="32"/>
        <v>50</v>
      </c>
    </row>
    <row r="242" spans="1:5" ht="63.75">
      <c r="A242" s="16" t="s">
        <v>438</v>
      </c>
      <c r="B242" s="15" t="s">
        <v>183</v>
      </c>
      <c r="C242" s="6" t="s">
        <v>439</v>
      </c>
      <c r="D242" s="7">
        <f t="shared" si="32"/>
        <v>50</v>
      </c>
      <c r="E242" s="7">
        <f t="shared" si="32"/>
        <v>50</v>
      </c>
    </row>
    <row r="243" spans="1:5" ht="25.5">
      <c r="A243" s="16" t="s">
        <v>77</v>
      </c>
      <c r="B243" s="15" t="s">
        <v>183</v>
      </c>
      <c r="C243" s="6" t="s">
        <v>78</v>
      </c>
      <c r="D243" s="7">
        <f t="shared" si="32"/>
        <v>50</v>
      </c>
      <c r="E243" s="7">
        <f t="shared" si="32"/>
        <v>50</v>
      </c>
    </row>
    <row r="244" spans="1:5" ht="38.25" hidden="1">
      <c r="A244" s="16" t="s">
        <v>72</v>
      </c>
      <c r="B244" s="15" t="s">
        <v>183</v>
      </c>
      <c r="C244" s="6" t="s">
        <v>73</v>
      </c>
      <c r="D244" s="7">
        <v>50</v>
      </c>
      <c r="E244" s="7">
        <v>50</v>
      </c>
    </row>
    <row r="245" spans="1:5" ht="12.75">
      <c r="A245" s="5" t="s">
        <v>243</v>
      </c>
      <c r="B245" s="6" t="s">
        <v>244</v>
      </c>
      <c r="C245" s="15"/>
      <c r="D245" s="7">
        <f>D246</f>
        <v>78</v>
      </c>
      <c r="E245" s="7">
        <f>E246</f>
        <v>78</v>
      </c>
    </row>
    <row r="246" spans="1:5" ht="25.5">
      <c r="A246" s="11" t="s">
        <v>156</v>
      </c>
      <c r="B246" s="6" t="s">
        <v>244</v>
      </c>
      <c r="C246" s="6" t="s">
        <v>157</v>
      </c>
      <c r="D246" s="7">
        <f>D247</f>
        <v>78</v>
      </c>
      <c r="E246" s="7">
        <f>E247</f>
        <v>78</v>
      </c>
    </row>
    <row r="247" spans="1:5" ht="12.75">
      <c r="A247" s="9" t="s">
        <v>235</v>
      </c>
      <c r="B247" s="6" t="s">
        <v>244</v>
      </c>
      <c r="C247" s="6" t="s">
        <v>236</v>
      </c>
      <c r="D247" s="7">
        <v>78</v>
      </c>
      <c r="E247" s="7">
        <v>78</v>
      </c>
    </row>
    <row r="248" spans="1:5" ht="153">
      <c r="A248" s="5" t="s">
        <v>245</v>
      </c>
      <c r="B248" s="6" t="s">
        <v>246</v>
      </c>
      <c r="C248" s="15"/>
      <c r="D248" s="7">
        <f>D249+D253+D257+D261</f>
        <v>75</v>
      </c>
      <c r="E248" s="7">
        <f>E249+E253+E257+E261</f>
        <v>75</v>
      </c>
    </row>
    <row r="249" spans="1:5" ht="38.25">
      <c r="A249" s="5" t="s">
        <v>247</v>
      </c>
      <c r="B249" s="6" t="s">
        <v>248</v>
      </c>
      <c r="C249" s="15"/>
      <c r="D249" s="7">
        <f aca="true" t="shared" si="33" ref="D249:E251">D250</f>
        <v>10</v>
      </c>
      <c r="E249" s="7">
        <f t="shared" si="33"/>
        <v>10</v>
      </c>
    </row>
    <row r="250" spans="1:5" ht="25.5">
      <c r="A250" s="30" t="s">
        <v>448</v>
      </c>
      <c r="B250" s="6" t="s">
        <v>248</v>
      </c>
      <c r="C250" s="15">
        <v>200</v>
      </c>
      <c r="D250" s="7">
        <f t="shared" si="33"/>
        <v>10</v>
      </c>
      <c r="E250" s="7">
        <f t="shared" si="33"/>
        <v>10</v>
      </c>
    </row>
    <row r="251" spans="1:5" ht="38.25">
      <c r="A251" s="30" t="s">
        <v>450</v>
      </c>
      <c r="B251" s="6" t="s">
        <v>248</v>
      </c>
      <c r="C251" s="15">
        <v>240</v>
      </c>
      <c r="D251" s="7">
        <f t="shared" si="33"/>
        <v>10</v>
      </c>
      <c r="E251" s="7">
        <f t="shared" si="33"/>
        <v>10</v>
      </c>
    </row>
    <row r="252" spans="1:5" ht="38.25" hidden="1">
      <c r="A252" s="30" t="s">
        <v>20</v>
      </c>
      <c r="B252" s="6" t="s">
        <v>248</v>
      </c>
      <c r="C252" s="15">
        <v>244</v>
      </c>
      <c r="D252" s="7">
        <v>10</v>
      </c>
      <c r="E252" s="7">
        <v>10</v>
      </c>
    </row>
    <row r="253" spans="1:5" ht="38.25">
      <c r="A253" s="30" t="s">
        <v>249</v>
      </c>
      <c r="B253" s="6" t="s">
        <v>250</v>
      </c>
      <c r="C253" s="15"/>
      <c r="D253" s="7">
        <f aca="true" t="shared" si="34" ref="D253:E255">D254</f>
        <v>15</v>
      </c>
      <c r="E253" s="7">
        <f t="shared" si="34"/>
        <v>15</v>
      </c>
    </row>
    <row r="254" spans="1:5" ht="25.5">
      <c r="A254" s="30" t="s">
        <v>448</v>
      </c>
      <c r="B254" s="6" t="s">
        <v>250</v>
      </c>
      <c r="C254" s="15">
        <v>200</v>
      </c>
      <c r="D254" s="7">
        <f t="shared" si="34"/>
        <v>15</v>
      </c>
      <c r="E254" s="7">
        <f t="shared" si="34"/>
        <v>15</v>
      </c>
    </row>
    <row r="255" spans="1:5" ht="38.25">
      <c r="A255" s="30" t="s">
        <v>450</v>
      </c>
      <c r="B255" s="6" t="s">
        <v>250</v>
      </c>
      <c r="C255" s="15">
        <v>240</v>
      </c>
      <c r="D255" s="7">
        <f t="shared" si="34"/>
        <v>15</v>
      </c>
      <c r="E255" s="7">
        <f t="shared" si="34"/>
        <v>15</v>
      </c>
    </row>
    <row r="256" spans="1:5" ht="38.25" hidden="1">
      <c r="A256" s="30" t="s">
        <v>20</v>
      </c>
      <c r="B256" s="6" t="s">
        <v>250</v>
      </c>
      <c r="C256" s="15">
        <v>244</v>
      </c>
      <c r="D256" s="7">
        <v>15</v>
      </c>
      <c r="E256" s="7">
        <v>15</v>
      </c>
    </row>
    <row r="257" spans="1:5" ht="38.25">
      <c r="A257" s="30" t="s">
        <v>251</v>
      </c>
      <c r="B257" s="6" t="s">
        <v>252</v>
      </c>
      <c r="C257" s="15"/>
      <c r="D257" s="7">
        <f aca="true" t="shared" si="35" ref="D257:E259">D258</f>
        <v>5</v>
      </c>
      <c r="E257" s="7">
        <f t="shared" si="35"/>
        <v>5</v>
      </c>
    </row>
    <row r="258" spans="1:5" ht="25.5">
      <c r="A258" s="30" t="s">
        <v>448</v>
      </c>
      <c r="B258" s="6" t="s">
        <v>252</v>
      </c>
      <c r="C258" s="15">
        <v>200</v>
      </c>
      <c r="D258" s="7">
        <f t="shared" si="35"/>
        <v>5</v>
      </c>
      <c r="E258" s="7">
        <f t="shared" si="35"/>
        <v>5</v>
      </c>
    </row>
    <row r="259" spans="1:5" ht="38.25">
      <c r="A259" s="30" t="s">
        <v>450</v>
      </c>
      <c r="B259" s="6" t="s">
        <v>252</v>
      </c>
      <c r="C259" s="15">
        <v>240</v>
      </c>
      <c r="D259" s="7">
        <f t="shared" si="35"/>
        <v>5</v>
      </c>
      <c r="E259" s="7">
        <f t="shared" si="35"/>
        <v>5</v>
      </c>
    </row>
    <row r="260" spans="1:5" ht="38.25" hidden="1">
      <c r="A260" s="30" t="s">
        <v>20</v>
      </c>
      <c r="B260" s="6" t="s">
        <v>252</v>
      </c>
      <c r="C260" s="15">
        <v>244</v>
      </c>
      <c r="D260" s="7">
        <v>5</v>
      </c>
      <c r="E260" s="7">
        <v>5</v>
      </c>
    </row>
    <row r="261" spans="1:5" ht="38.25">
      <c r="A261" s="30" t="s">
        <v>253</v>
      </c>
      <c r="B261" s="6" t="s">
        <v>254</v>
      </c>
      <c r="C261" s="15"/>
      <c r="D261" s="7">
        <f aca="true" t="shared" si="36" ref="D261:E263">D262</f>
        <v>45</v>
      </c>
      <c r="E261" s="7">
        <f t="shared" si="36"/>
        <v>45</v>
      </c>
    </row>
    <row r="262" spans="1:5" ht="25.5">
      <c r="A262" s="30" t="s">
        <v>448</v>
      </c>
      <c r="B262" s="6" t="s">
        <v>254</v>
      </c>
      <c r="C262" s="15">
        <v>200</v>
      </c>
      <c r="D262" s="7">
        <f t="shared" si="36"/>
        <v>45</v>
      </c>
      <c r="E262" s="7">
        <f t="shared" si="36"/>
        <v>45</v>
      </c>
    </row>
    <row r="263" spans="1:5" ht="38.25">
      <c r="A263" s="30" t="s">
        <v>450</v>
      </c>
      <c r="B263" s="6" t="s">
        <v>254</v>
      </c>
      <c r="C263" s="15">
        <v>240</v>
      </c>
      <c r="D263" s="7">
        <f t="shared" si="36"/>
        <v>45</v>
      </c>
      <c r="E263" s="7">
        <f t="shared" si="36"/>
        <v>45</v>
      </c>
    </row>
    <row r="264" spans="1:5" ht="38.25" hidden="1">
      <c r="A264" s="30" t="s">
        <v>20</v>
      </c>
      <c r="B264" s="6" t="s">
        <v>254</v>
      </c>
      <c r="C264" s="15">
        <v>244</v>
      </c>
      <c r="D264" s="7">
        <v>45</v>
      </c>
      <c r="E264" s="7">
        <v>45</v>
      </c>
    </row>
    <row r="265" spans="1:5" ht="38.25">
      <c r="A265" s="14" t="s">
        <v>197</v>
      </c>
      <c r="B265" s="15" t="s">
        <v>198</v>
      </c>
      <c r="C265" s="6"/>
      <c r="D265" s="7">
        <f>D266</f>
        <v>300</v>
      </c>
      <c r="E265" s="7">
        <f>E266</f>
        <v>300</v>
      </c>
    </row>
    <row r="266" spans="1:5" ht="51">
      <c r="A266" s="14" t="s">
        <v>199</v>
      </c>
      <c r="B266" s="15" t="s">
        <v>200</v>
      </c>
      <c r="C266" s="6"/>
      <c r="D266" s="7">
        <f>D267+D270</f>
        <v>300</v>
      </c>
      <c r="E266" s="7">
        <f>E267+E270</f>
        <v>300</v>
      </c>
    </row>
    <row r="267" spans="1:5" ht="63.75">
      <c r="A267" s="16" t="s">
        <v>438</v>
      </c>
      <c r="B267" s="15" t="s">
        <v>200</v>
      </c>
      <c r="C267" s="6" t="s">
        <v>439</v>
      </c>
      <c r="D267" s="7">
        <f>D268</f>
        <v>50</v>
      </c>
      <c r="E267" s="7">
        <f>E268</f>
        <v>50</v>
      </c>
    </row>
    <row r="268" spans="1:5" ht="25.5">
      <c r="A268" s="16" t="s">
        <v>77</v>
      </c>
      <c r="B268" s="15" t="s">
        <v>200</v>
      </c>
      <c r="C268" s="6" t="s">
        <v>78</v>
      </c>
      <c r="D268" s="7">
        <f>D269</f>
        <v>50</v>
      </c>
      <c r="E268" s="7">
        <f>E269</f>
        <v>50</v>
      </c>
    </row>
    <row r="269" spans="1:5" ht="25.5" hidden="1">
      <c r="A269" s="10" t="s">
        <v>79</v>
      </c>
      <c r="B269" s="15" t="s">
        <v>200</v>
      </c>
      <c r="C269" s="6" t="s">
        <v>80</v>
      </c>
      <c r="D269" s="7">
        <v>50</v>
      </c>
      <c r="E269" s="7">
        <v>50</v>
      </c>
    </row>
    <row r="270" spans="1:5" ht="25.5">
      <c r="A270" s="5" t="s">
        <v>448</v>
      </c>
      <c r="B270" s="15" t="s">
        <v>200</v>
      </c>
      <c r="C270" s="6" t="s">
        <v>449</v>
      </c>
      <c r="D270" s="7">
        <f>D271</f>
        <v>250</v>
      </c>
      <c r="E270" s="7">
        <f>E271</f>
        <v>250</v>
      </c>
    </row>
    <row r="271" spans="1:5" ht="38.25">
      <c r="A271" s="5" t="s">
        <v>450</v>
      </c>
      <c r="B271" s="15" t="s">
        <v>200</v>
      </c>
      <c r="C271" s="6" t="s">
        <v>451</v>
      </c>
      <c r="D271" s="7">
        <f>D272</f>
        <v>250</v>
      </c>
      <c r="E271" s="7">
        <f>E272</f>
        <v>250</v>
      </c>
    </row>
    <row r="272" spans="1:5" ht="38.25" hidden="1">
      <c r="A272" s="10" t="s">
        <v>20</v>
      </c>
      <c r="B272" s="15" t="s">
        <v>200</v>
      </c>
      <c r="C272" s="6" t="s">
        <v>455</v>
      </c>
      <c r="D272" s="7">
        <v>250</v>
      </c>
      <c r="E272" s="7">
        <v>250</v>
      </c>
    </row>
    <row r="273" spans="1:5" ht="51">
      <c r="A273" s="5" t="s">
        <v>255</v>
      </c>
      <c r="B273" s="15" t="s">
        <v>256</v>
      </c>
      <c r="C273" s="6"/>
      <c r="D273" s="7">
        <f>D274</f>
        <v>14273.7</v>
      </c>
      <c r="E273" s="7">
        <f>E274</f>
        <v>14273.7</v>
      </c>
    </row>
    <row r="274" spans="1:5" ht="25.5">
      <c r="A274" s="8" t="s">
        <v>257</v>
      </c>
      <c r="B274" s="15" t="s">
        <v>258</v>
      </c>
      <c r="C274" s="6"/>
      <c r="D274" s="7">
        <f>D275+D292</f>
        <v>14273.7</v>
      </c>
      <c r="E274" s="7">
        <f>E275+E292</f>
        <v>14273.7</v>
      </c>
    </row>
    <row r="275" spans="1:5" ht="38.25">
      <c r="A275" s="8" t="s">
        <v>259</v>
      </c>
      <c r="B275" s="15" t="s">
        <v>260</v>
      </c>
      <c r="C275" s="6"/>
      <c r="D275" s="7">
        <f>D276+D281+D285+D288</f>
        <v>6404</v>
      </c>
      <c r="E275" s="7">
        <f>E276+E281+E285+E288</f>
        <v>6404</v>
      </c>
    </row>
    <row r="276" spans="1:5" ht="63.75">
      <c r="A276" s="5" t="s">
        <v>438</v>
      </c>
      <c r="B276" s="15" t="s">
        <v>260</v>
      </c>
      <c r="C276" s="6" t="s">
        <v>439</v>
      </c>
      <c r="D276" s="7">
        <f>D277+D279</f>
        <v>6005</v>
      </c>
      <c r="E276" s="7">
        <f>E277+E279</f>
        <v>6005</v>
      </c>
    </row>
    <row r="277" spans="1:5" ht="25.5">
      <c r="A277" s="16" t="s">
        <v>77</v>
      </c>
      <c r="B277" s="15" t="s">
        <v>260</v>
      </c>
      <c r="C277" s="6" t="s">
        <v>78</v>
      </c>
      <c r="D277" s="7">
        <f>D278</f>
        <v>5</v>
      </c>
      <c r="E277" s="7">
        <f>E278</f>
        <v>5</v>
      </c>
    </row>
    <row r="278" spans="1:5" ht="25.5" hidden="1">
      <c r="A278" s="10" t="s">
        <v>79</v>
      </c>
      <c r="B278" s="15" t="s">
        <v>260</v>
      </c>
      <c r="C278" s="6" t="s">
        <v>80</v>
      </c>
      <c r="D278" s="7">
        <v>5</v>
      </c>
      <c r="E278" s="7">
        <v>5</v>
      </c>
    </row>
    <row r="279" spans="1:5" ht="25.5">
      <c r="A279" s="5" t="s">
        <v>440</v>
      </c>
      <c r="B279" s="15" t="s">
        <v>260</v>
      </c>
      <c r="C279" s="6" t="s">
        <v>441</v>
      </c>
      <c r="D279" s="7">
        <f>D280</f>
        <v>6000</v>
      </c>
      <c r="E279" s="7">
        <f>E280</f>
        <v>6000</v>
      </c>
    </row>
    <row r="280" spans="1:5" ht="38.25" hidden="1">
      <c r="A280" s="5" t="s">
        <v>442</v>
      </c>
      <c r="B280" s="15" t="s">
        <v>260</v>
      </c>
      <c r="C280" s="6" t="s">
        <v>443</v>
      </c>
      <c r="D280" s="7">
        <v>6000</v>
      </c>
      <c r="E280" s="7">
        <v>6000</v>
      </c>
    </row>
    <row r="281" spans="1:5" ht="25.5">
      <c r="A281" s="5" t="s">
        <v>448</v>
      </c>
      <c r="B281" s="15" t="s">
        <v>260</v>
      </c>
      <c r="C281" s="6" t="s">
        <v>449</v>
      </c>
      <c r="D281" s="7">
        <f>D282</f>
        <v>168</v>
      </c>
      <c r="E281" s="7">
        <f>E282</f>
        <v>168</v>
      </c>
    </row>
    <row r="282" spans="1:5" ht="38.25">
      <c r="A282" s="5" t="s">
        <v>450</v>
      </c>
      <c r="B282" s="15" t="s">
        <v>260</v>
      </c>
      <c r="C282" s="6" t="s">
        <v>451</v>
      </c>
      <c r="D282" s="7">
        <f>D283+D284</f>
        <v>168</v>
      </c>
      <c r="E282" s="7">
        <f>E283+E284</f>
        <v>168</v>
      </c>
    </row>
    <row r="283" spans="1:5" ht="25.5" hidden="1">
      <c r="A283" s="9" t="s">
        <v>452</v>
      </c>
      <c r="B283" s="15" t="s">
        <v>260</v>
      </c>
      <c r="C283" s="6" t="s">
        <v>453</v>
      </c>
      <c r="D283" s="7">
        <v>55</v>
      </c>
      <c r="E283" s="7">
        <v>55</v>
      </c>
    </row>
    <row r="284" spans="1:5" ht="38.25" hidden="1">
      <c r="A284" s="10" t="s">
        <v>20</v>
      </c>
      <c r="B284" s="15" t="s">
        <v>260</v>
      </c>
      <c r="C284" s="6" t="s">
        <v>455</v>
      </c>
      <c r="D284" s="7">
        <v>113</v>
      </c>
      <c r="E284" s="7">
        <v>113</v>
      </c>
    </row>
    <row r="285" spans="1:5" ht="25.5">
      <c r="A285" s="9" t="s">
        <v>156</v>
      </c>
      <c r="B285" s="15" t="s">
        <v>260</v>
      </c>
      <c r="C285" s="6" t="s">
        <v>157</v>
      </c>
      <c r="D285" s="19">
        <f>D286</f>
        <v>229</v>
      </c>
      <c r="E285" s="19">
        <f>E286</f>
        <v>229</v>
      </c>
    </row>
    <row r="286" spans="1:5" ht="25.5">
      <c r="A286" s="9" t="s">
        <v>358</v>
      </c>
      <c r="B286" s="15" t="s">
        <v>260</v>
      </c>
      <c r="C286" s="6" t="s">
        <v>359</v>
      </c>
      <c r="D286" s="19">
        <f>D287</f>
        <v>229</v>
      </c>
      <c r="E286" s="19">
        <f>E287</f>
        <v>229</v>
      </c>
    </row>
    <row r="287" spans="1:5" ht="12.75" hidden="1">
      <c r="A287" s="9" t="s">
        <v>360</v>
      </c>
      <c r="B287" s="15" t="s">
        <v>260</v>
      </c>
      <c r="C287" s="6" t="s">
        <v>361</v>
      </c>
      <c r="D287" s="19">
        <v>229</v>
      </c>
      <c r="E287" s="19">
        <v>229</v>
      </c>
    </row>
    <row r="288" spans="1:5" ht="15.75" customHeight="1">
      <c r="A288" s="13" t="s">
        <v>488</v>
      </c>
      <c r="B288" s="15" t="s">
        <v>260</v>
      </c>
      <c r="C288" s="6" t="s">
        <v>489</v>
      </c>
      <c r="D288" s="7">
        <f>D289</f>
        <v>2</v>
      </c>
      <c r="E288" s="7">
        <f>E289</f>
        <v>2</v>
      </c>
    </row>
    <row r="289" spans="1:5" ht="15" customHeight="1">
      <c r="A289" s="13" t="s">
        <v>490</v>
      </c>
      <c r="B289" s="15" t="s">
        <v>260</v>
      </c>
      <c r="C289" s="6" t="s">
        <v>491</v>
      </c>
      <c r="D289" s="7">
        <f>D290+D291</f>
        <v>2</v>
      </c>
      <c r="E289" s="7">
        <f>E290+E291</f>
        <v>2</v>
      </c>
    </row>
    <row r="290" spans="1:5" ht="25.5" hidden="1">
      <c r="A290" s="10" t="s">
        <v>508</v>
      </c>
      <c r="B290" s="15" t="s">
        <v>260</v>
      </c>
      <c r="C290" s="6" t="s">
        <v>509</v>
      </c>
      <c r="D290" s="7">
        <v>0</v>
      </c>
      <c r="E290" s="7">
        <v>0</v>
      </c>
    </row>
    <row r="291" spans="1:5" ht="12.75" hidden="1">
      <c r="A291" s="10" t="s">
        <v>151</v>
      </c>
      <c r="B291" s="15" t="s">
        <v>260</v>
      </c>
      <c r="C291" s="6" t="s">
        <v>493</v>
      </c>
      <c r="D291" s="7">
        <v>2</v>
      </c>
      <c r="E291" s="7">
        <v>2</v>
      </c>
    </row>
    <row r="292" spans="1:5" ht="38.25">
      <c r="A292" s="5" t="s">
        <v>261</v>
      </c>
      <c r="B292" s="15" t="s">
        <v>262</v>
      </c>
      <c r="C292" s="15"/>
      <c r="D292" s="7">
        <f>D293+D298+D302</f>
        <v>7869.7</v>
      </c>
      <c r="E292" s="7">
        <f>E293+E298+E302</f>
        <v>7869.7</v>
      </c>
    </row>
    <row r="293" spans="1:5" ht="63.75">
      <c r="A293" s="5" t="s">
        <v>438</v>
      </c>
      <c r="B293" s="15" t="s">
        <v>262</v>
      </c>
      <c r="C293" s="6" t="s">
        <v>439</v>
      </c>
      <c r="D293" s="7">
        <f>D294+D296</f>
        <v>7204</v>
      </c>
      <c r="E293" s="7">
        <f>E294+E296</f>
        <v>7204</v>
      </c>
    </row>
    <row r="294" spans="1:5" ht="25.5">
      <c r="A294" s="16" t="s">
        <v>77</v>
      </c>
      <c r="B294" s="15" t="s">
        <v>262</v>
      </c>
      <c r="C294" s="6" t="s">
        <v>78</v>
      </c>
      <c r="D294" s="7">
        <f>D295</f>
        <v>2</v>
      </c>
      <c r="E294" s="7">
        <f>E295</f>
        <v>2</v>
      </c>
    </row>
    <row r="295" spans="1:5" ht="25.5" hidden="1">
      <c r="A295" s="10" t="s">
        <v>79</v>
      </c>
      <c r="B295" s="15" t="s">
        <v>262</v>
      </c>
      <c r="C295" s="6" t="s">
        <v>80</v>
      </c>
      <c r="D295" s="7">
        <v>2</v>
      </c>
      <c r="E295" s="7">
        <v>2</v>
      </c>
    </row>
    <row r="296" spans="1:5" ht="25.5">
      <c r="A296" s="5" t="s">
        <v>440</v>
      </c>
      <c r="B296" s="15" t="s">
        <v>262</v>
      </c>
      <c r="C296" s="6" t="s">
        <v>441</v>
      </c>
      <c r="D296" s="7">
        <f>D297</f>
        <v>7202</v>
      </c>
      <c r="E296" s="7">
        <f>E297</f>
        <v>7202</v>
      </c>
    </row>
    <row r="297" spans="1:5" ht="38.25" hidden="1">
      <c r="A297" s="5" t="s">
        <v>442</v>
      </c>
      <c r="B297" s="15" t="s">
        <v>262</v>
      </c>
      <c r="C297" s="6" t="s">
        <v>443</v>
      </c>
      <c r="D297" s="7">
        <v>7202</v>
      </c>
      <c r="E297" s="7">
        <v>7202</v>
      </c>
    </row>
    <row r="298" spans="1:5" ht="25.5">
      <c r="A298" s="5" t="s">
        <v>448</v>
      </c>
      <c r="B298" s="15" t="s">
        <v>262</v>
      </c>
      <c r="C298" s="6" t="s">
        <v>449</v>
      </c>
      <c r="D298" s="7">
        <f>D299</f>
        <v>657</v>
      </c>
      <c r="E298" s="7">
        <f>E299</f>
        <v>657</v>
      </c>
    </row>
    <row r="299" spans="1:5" ht="38.25">
      <c r="A299" s="5" t="s">
        <v>450</v>
      </c>
      <c r="B299" s="15" t="s">
        <v>262</v>
      </c>
      <c r="C299" s="6" t="s">
        <v>451</v>
      </c>
      <c r="D299" s="7">
        <f>D300+D301</f>
        <v>657</v>
      </c>
      <c r="E299" s="7">
        <f>E300+E301</f>
        <v>657</v>
      </c>
    </row>
    <row r="300" spans="1:5" ht="25.5" hidden="1">
      <c r="A300" s="9" t="s">
        <v>452</v>
      </c>
      <c r="B300" s="15" t="s">
        <v>262</v>
      </c>
      <c r="C300" s="6" t="s">
        <v>453</v>
      </c>
      <c r="D300" s="7">
        <v>189</v>
      </c>
      <c r="E300" s="7">
        <v>189</v>
      </c>
    </row>
    <row r="301" spans="1:5" ht="38.25" hidden="1">
      <c r="A301" s="10" t="s">
        <v>20</v>
      </c>
      <c r="B301" s="15" t="s">
        <v>262</v>
      </c>
      <c r="C301" s="6" t="s">
        <v>455</v>
      </c>
      <c r="D301" s="7">
        <v>468</v>
      </c>
      <c r="E301" s="7">
        <v>468</v>
      </c>
    </row>
    <row r="302" spans="1:5" ht="17.25" customHeight="1">
      <c r="A302" s="13" t="s">
        <v>488</v>
      </c>
      <c r="B302" s="15" t="s">
        <v>262</v>
      </c>
      <c r="C302" s="6" t="s">
        <v>489</v>
      </c>
      <c r="D302" s="7">
        <f>D303</f>
        <v>8.700000000000001</v>
      </c>
      <c r="E302" s="7">
        <f>E303</f>
        <v>8.700000000000001</v>
      </c>
    </row>
    <row r="303" spans="1:5" ht="16.5" customHeight="1">
      <c r="A303" s="13" t="s">
        <v>490</v>
      </c>
      <c r="B303" s="15" t="s">
        <v>262</v>
      </c>
      <c r="C303" s="6" t="s">
        <v>491</v>
      </c>
      <c r="D303" s="7">
        <f>D304+D305</f>
        <v>8.700000000000001</v>
      </c>
      <c r="E303" s="7">
        <f>E304+E305</f>
        <v>8.700000000000001</v>
      </c>
    </row>
    <row r="304" spans="1:5" ht="28.5" customHeight="1" hidden="1">
      <c r="A304" s="10" t="s">
        <v>508</v>
      </c>
      <c r="B304" s="15" t="s">
        <v>262</v>
      </c>
      <c r="C304" s="6" t="s">
        <v>509</v>
      </c>
      <c r="D304" s="7">
        <v>1.3</v>
      </c>
      <c r="E304" s="7">
        <v>1.3</v>
      </c>
    </row>
    <row r="305" spans="1:5" ht="18" customHeight="1" hidden="1">
      <c r="A305" s="10" t="s">
        <v>151</v>
      </c>
      <c r="B305" s="15" t="s">
        <v>262</v>
      </c>
      <c r="C305" s="6" t="s">
        <v>493</v>
      </c>
      <c r="D305" s="7">
        <v>7.4</v>
      </c>
      <c r="E305" s="7">
        <v>7.4</v>
      </c>
    </row>
    <row r="306" spans="1:5" ht="38.25">
      <c r="A306" s="44" t="s">
        <v>112</v>
      </c>
      <c r="B306" s="39" t="s">
        <v>263</v>
      </c>
      <c r="C306" s="39"/>
      <c r="D306" s="40">
        <f>D308+D327+D338+D356</f>
        <v>49071.899999999994</v>
      </c>
      <c r="E306" s="40">
        <f>E308+E327+E338+E356</f>
        <v>49071.899999999994</v>
      </c>
    </row>
    <row r="307" spans="1:5" ht="12.75">
      <c r="A307" s="14" t="s">
        <v>270</v>
      </c>
      <c r="B307" s="39"/>
      <c r="C307" s="39"/>
      <c r="D307" s="40"/>
      <c r="E307" s="40"/>
    </row>
    <row r="308" spans="1:5" ht="25.5">
      <c r="A308" s="14" t="s">
        <v>264</v>
      </c>
      <c r="B308" s="6" t="s">
        <v>265</v>
      </c>
      <c r="C308" s="6"/>
      <c r="D308" s="7">
        <f>D309+D318</f>
        <v>530.8</v>
      </c>
      <c r="E308" s="7">
        <f>E309+E318</f>
        <v>530.8</v>
      </c>
    </row>
    <row r="309" spans="1:5" ht="25.5">
      <c r="A309" s="14" t="s">
        <v>266</v>
      </c>
      <c r="B309" s="6" t="s">
        <v>267</v>
      </c>
      <c r="C309" s="6"/>
      <c r="D309" s="7">
        <f>D310+D314</f>
        <v>358</v>
      </c>
      <c r="E309" s="7">
        <f>E310+E314</f>
        <v>358</v>
      </c>
    </row>
    <row r="310" spans="1:5" ht="25.5">
      <c r="A310" s="14" t="s">
        <v>268</v>
      </c>
      <c r="B310" s="6" t="s">
        <v>269</v>
      </c>
      <c r="C310" s="6"/>
      <c r="D310" s="7">
        <f aca="true" t="shared" si="37" ref="D310:E312">D311</f>
        <v>300</v>
      </c>
      <c r="E310" s="7">
        <f t="shared" si="37"/>
        <v>300</v>
      </c>
    </row>
    <row r="311" spans="1:5" ht="25.5">
      <c r="A311" s="5" t="s">
        <v>448</v>
      </c>
      <c r="B311" s="6" t="s">
        <v>269</v>
      </c>
      <c r="C311" s="6" t="s">
        <v>449</v>
      </c>
      <c r="D311" s="7">
        <f t="shared" si="37"/>
        <v>300</v>
      </c>
      <c r="E311" s="7">
        <f t="shared" si="37"/>
        <v>300</v>
      </c>
    </row>
    <row r="312" spans="1:5" ht="38.25">
      <c r="A312" s="5" t="s">
        <v>450</v>
      </c>
      <c r="B312" s="6" t="s">
        <v>269</v>
      </c>
      <c r="C312" s="6" t="s">
        <v>451</v>
      </c>
      <c r="D312" s="7">
        <f t="shared" si="37"/>
        <v>300</v>
      </c>
      <c r="E312" s="7">
        <f t="shared" si="37"/>
        <v>300</v>
      </c>
    </row>
    <row r="313" spans="1:5" ht="38.25" hidden="1">
      <c r="A313" s="10" t="s">
        <v>20</v>
      </c>
      <c r="B313" s="6" t="s">
        <v>269</v>
      </c>
      <c r="C313" s="6" t="s">
        <v>455</v>
      </c>
      <c r="D313" s="7">
        <v>300</v>
      </c>
      <c r="E313" s="7">
        <v>300</v>
      </c>
    </row>
    <row r="314" spans="1:5" ht="25.5">
      <c r="A314" s="10" t="s">
        <v>306</v>
      </c>
      <c r="B314" s="6" t="s">
        <v>307</v>
      </c>
      <c r="C314" s="6"/>
      <c r="D314" s="7">
        <f aca="true" t="shared" si="38" ref="D314:E316">D315</f>
        <v>58</v>
      </c>
      <c r="E314" s="7">
        <f t="shared" si="38"/>
        <v>58</v>
      </c>
    </row>
    <row r="315" spans="1:5" ht="25.5">
      <c r="A315" s="5" t="s">
        <v>448</v>
      </c>
      <c r="B315" s="6" t="s">
        <v>307</v>
      </c>
      <c r="C315" s="6" t="s">
        <v>449</v>
      </c>
      <c r="D315" s="7">
        <f t="shared" si="38"/>
        <v>58</v>
      </c>
      <c r="E315" s="7">
        <f t="shared" si="38"/>
        <v>58</v>
      </c>
    </row>
    <row r="316" spans="1:5" ht="38.25">
      <c r="A316" s="5" t="s">
        <v>450</v>
      </c>
      <c r="B316" s="6" t="s">
        <v>307</v>
      </c>
      <c r="C316" s="6" t="s">
        <v>451</v>
      </c>
      <c r="D316" s="7">
        <f t="shared" si="38"/>
        <v>58</v>
      </c>
      <c r="E316" s="7">
        <f t="shared" si="38"/>
        <v>58</v>
      </c>
    </row>
    <row r="317" spans="1:5" ht="38.25" hidden="1">
      <c r="A317" s="10" t="s">
        <v>20</v>
      </c>
      <c r="B317" s="6" t="s">
        <v>307</v>
      </c>
      <c r="C317" s="6" t="s">
        <v>455</v>
      </c>
      <c r="D317" s="7">
        <v>58</v>
      </c>
      <c r="E317" s="7">
        <v>58</v>
      </c>
    </row>
    <row r="318" spans="1:5" ht="25.5">
      <c r="A318" s="10" t="s">
        <v>308</v>
      </c>
      <c r="B318" s="6" t="s">
        <v>309</v>
      </c>
      <c r="C318" s="6"/>
      <c r="D318" s="7">
        <f>D319+D323</f>
        <v>172.8</v>
      </c>
      <c r="E318" s="7">
        <f>E319+E323</f>
        <v>172.8</v>
      </c>
    </row>
    <row r="319" spans="1:5" ht="12.75">
      <c r="A319" s="10" t="s">
        <v>310</v>
      </c>
      <c r="B319" s="6" t="s">
        <v>311</v>
      </c>
      <c r="C319" s="6"/>
      <c r="D319" s="7">
        <f aca="true" t="shared" si="39" ref="D319:E321">D320</f>
        <v>115.7</v>
      </c>
      <c r="E319" s="7">
        <f t="shared" si="39"/>
        <v>115.7</v>
      </c>
    </row>
    <row r="320" spans="1:5" ht="25.5">
      <c r="A320" s="5" t="s">
        <v>448</v>
      </c>
      <c r="B320" s="6" t="s">
        <v>311</v>
      </c>
      <c r="C320" s="6" t="s">
        <v>449</v>
      </c>
      <c r="D320" s="7">
        <f t="shared" si="39"/>
        <v>115.7</v>
      </c>
      <c r="E320" s="7">
        <f t="shared" si="39"/>
        <v>115.7</v>
      </c>
    </row>
    <row r="321" spans="1:5" ht="38.25">
      <c r="A321" s="5" t="s">
        <v>450</v>
      </c>
      <c r="B321" s="6" t="s">
        <v>311</v>
      </c>
      <c r="C321" s="6" t="s">
        <v>451</v>
      </c>
      <c r="D321" s="7">
        <f t="shared" si="39"/>
        <v>115.7</v>
      </c>
      <c r="E321" s="7">
        <f t="shared" si="39"/>
        <v>115.7</v>
      </c>
    </row>
    <row r="322" spans="1:5" ht="25.5" hidden="1">
      <c r="A322" s="9" t="s">
        <v>452</v>
      </c>
      <c r="B322" s="6" t="s">
        <v>311</v>
      </c>
      <c r="C322" s="6" t="s">
        <v>453</v>
      </c>
      <c r="D322" s="7">
        <v>115.7</v>
      </c>
      <c r="E322" s="7">
        <v>115.7</v>
      </c>
    </row>
    <row r="323" spans="1:5" ht="25.5">
      <c r="A323" s="9" t="s">
        <v>312</v>
      </c>
      <c r="B323" s="6" t="s">
        <v>313</v>
      </c>
      <c r="C323" s="6"/>
      <c r="D323" s="7">
        <f aca="true" t="shared" si="40" ref="D323:E325">D324</f>
        <v>57.1</v>
      </c>
      <c r="E323" s="7">
        <f t="shared" si="40"/>
        <v>57.1</v>
      </c>
    </row>
    <row r="324" spans="1:5" ht="25.5">
      <c r="A324" s="5" t="s">
        <v>448</v>
      </c>
      <c r="B324" s="6" t="s">
        <v>313</v>
      </c>
      <c r="C324" s="6" t="s">
        <v>449</v>
      </c>
      <c r="D324" s="7">
        <f t="shared" si="40"/>
        <v>57.1</v>
      </c>
      <c r="E324" s="7">
        <f t="shared" si="40"/>
        <v>57.1</v>
      </c>
    </row>
    <row r="325" spans="1:5" ht="38.25">
      <c r="A325" s="5" t="s">
        <v>450</v>
      </c>
      <c r="B325" s="6" t="s">
        <v>313</v>
      </c>
      <c r="C325" s="6" t="s">
        <v>451</v>
      </c>
      <c r="D325" s="7">
        <f t="shared" si="40"/>
        <v>57.1</v>
      </c>
      <c r="E325" s="7">
        <f t="shared" si="40"/>
        <v>57.1</v>
      </c>
    </row>
    <row r="326" spans="1:5" ht="38.25" hidden="1">
      <c r="A326" s="10" t="s">
        <v>20</v>
      </c>
      <c r="B326" s="6" t="s">
        <v>313</v>
      </c>
      <c r="C326" s="6" t="s">
        <v>455</v>
      </c>
      <c r="D326" s="7">
        <v>57.1</v>
      </c>
      <c r="E326" s="7">
        <v>57.1</v>
      </c>
    </row>
    <row r="327" spans="1:5" ht="38.25">
      <c r="A327" s="14" t="s">
        <v>314</v>
      </c>
      <c r="B327" s="6" t="s">
        <v>315</v>
      </c>
      <c r="C327" s="6"/>
      <c r="D327" s="7">
        <f>D328+D333</f>
        <v>140.4</v>
      </c>
      <c r="E327" s="7">
        <f>E328+E333</f>
        <v>140.4</v>
      </c>
    </row>
    <row r="328" spans="1:5" ht="25.5">
      <c r="A328" s="14" t="s">
        <v>316</v>
      </c>
      <c r="B328" s="6" t="s">
        <v>317</v>
      </c>
      <c r="C328" s="6"/>
      <c r="D328" s="7">
        <f aca="true" t="shared" si="41" ref="D328:E331">D329</f>
        <v>118.4</v>
      </c>
      <c r="E328" s="7">
        <f t="shared" si="41"/>
        <v>118.4</v>
      </c>
    </row>
    <row r="329" spans="1:5" ht="38.25">
      <c r="A329" s="14" t="s">
        <v>318</v>
      </c>
      <c r="B329" s="6" t="s">
        <v>319</v>
      </c>
      <c r="C329" s="6"/>
      <c r="D329" s="7">
        <f t="shared" si="41"/>
        <v>118.4</v>
      </c>
      <c r="E329" s="7">
        <f t="shared" si="41"/>
        <v>118.4</v>
      </c>
    </row>
    <row r="330" spans="1:5" ht="25.5">
      <c r="A330" s="5" t="s">
        <v>448</v>
      </c>
      <c r="B330" s="6" t="s">
        <v>319</v>
      </c>
      <c r="C330" s="6" t="s">
        <v>449</v>
      </c>
      <c r="D330" s="7">
        <f t="shared" si="41"/>
        <v>118.4</v>
      </c>
      <c r="E330" s="7">
        <f t="shared" si="41"/>
        <v>118.4</v>
      </c>
    </row>
    <row r="331" spans="1:5" ht="38.25">
      <c r="A331" s="5" t="s">
        <v>450</v>
      </c>
      <c r="B331" s="6" t="s">
        <v>319</v>
      </c>
      <c r="C331" s="6" t="s">
        <v>451</v>
      </c>
      <c r="D331" s="7">
        <f t="shared" si="41"/>
        <v>118.4</v>
      </c>
      <c r="E331" s="7">
        <f t="shared" si="41"/>
        <v>118.4</v>
      </c>
    </row>
    <row r="332" spans="1:5" ht="38.25" hidden="1">
      <c r="A332" s="10" t="s">
        <v>20</v>
      </c>
      <c r="B332" s="6" t="s">
        <v>319</v>
      </c>
      <c r="C332" s="6" t="s">
        <v>455</v>
      </c>
      <c r="D332" s="7">
        <v>118.4</v>
      </c>
      <c r="E332" s="7">
        <v>118.4</v>
      </c>
    </row>
    <row r="333" spans="1:5" ht="38.25">
      <c r="A333" s="14" t="s">
        <v>320</v>
      </c>
      <c r="B333" s="6" t="s">
        <v>321</v>
      </c>
      <c r="C333" s="6"/>
      <c r="D333" s="7">
        <f aca="true" t="shared" si="42" ref="D333:E336">D334</f>
        <v>22</v>
      </c>
      <c r="E333" s="7">
        <f t="shared" si="42"/>
        <v>22</v>
      </c>
    </row>
    <row r="334" spans="1:5" ht="25.5">
      <c r="A334" s="14" t="s">
        <v>322</v>
      </c>
      <c r="B334" s="6" t="s">
        <v>323</v>
      </c>
      <c r="C334" s="6"/>
      <c r="D334" s="7">
        <f t="shared" si="42"/>
        <v>22</v>
      </c>
      <c r="E334" s="7">
        <f t="shared" si="42"/>
        <v>22</v>
      </c>
    </row>
    <row r="335" spans="1:5" ht="25.5">
      <c r="A335" s="5" t="s">
        <v>448</v>
      </c>
      <c r="B335" s="6" t="s">
        <v>323</v>
      </c>
      <c r="C335" s="6" t="s">
        <v>449</v>
      </c>
      <c r="D335" s="7">
        <f t="shared" si="42"/>
        <v>22</v>
      </c>
      <c r="E335" s="7">
        <f t="shared" si="42"/>
        <v>22</v>
      </c>
    </row>
    <row r="336" spans="1:5" ht="38.25">
      <c r="A336" s="5" t="s">
        <v>450</v>
      </c>
      <c r="B336" s="6" t="s">
        <v>323</v>
      </c>
      <c r="C336" s="6" t="s">
        <v>451</v>
      </c>
      <c r="D336" s="7">
        <f t="shared" si="42"/>
        <v>22</v>
      </c>
      <c r="E336" s="7">
        <f t="shared" si="42"/>
        <v>22</v>
      </c>
    </row>
    <row r="337" spans="1:5" ht="38.25" hidden="1">
      <c r="A337" s="10" t="s">
        <v>20</v>
      </c>
      <c r="B337" s="6" t="s">
        <v>323</v>
      </c>
      <c r="C337" s="6" t="s">
        <v>455</v>
      </c>
      <c r="D337" s="7">
        <v>22</v>
      </c>
      <c r="E337" s="7">
        <v>22</v>
      </c>
    </row>
    <row r="338" spans="1:5" ht="25.5">
      <c r="A338" s="14" t="s">
        <v>324</v>
      </c>
      <c r="B338" s="6" t="s">
        <v>325</v>
      </c>
      <c r="C338" s="6"/>
      <c r="D338" s="7">
        <f>D339+D351</f>
        <v>115</v>
      </c>
      <c r="E338" s="7">
        <f>E339+E351</f>
        <v>115</v>
      </c>
    </row>
    <row r="339" spans="1:5" ht="38.25">
      <c r="A339" s="14" t="s">
        <v>326</v>
      </c>
      <c r="B339" s="6" t="s">
        <v>327</v>
      </c>
      <c r="C339" s="6"/>
      <c r="D339" s="7">
        <f>D340+D347</f>
        <v>115</v>
      </c>
      <c r="E339" s="7">
        <f>E340+E347</f>
        <v>115</v>
      </c>
    </row>
    <row r="340" spans="1:5" ht="25.5">
      <c r="A340" s="14" t="s">
        <v>328</v>
      </c>
      <c r="B340" s="6" t="s">
        <v>329</v>
      </c>
      <c r="C340" s="6"/>
      <c r="D340" s="7">
        <f>D341+D344</f>
        <v>105</v>
      </c>
      <c r="E340" s="7">
        <f>E341+E344</f>
        <v>105</v>
      </c>
    </row>
    <row r="341" spans="1:5" ht="25.5">
      <c r="A341" s="5" t="s">
        <v>448</v>
      </c>
      <c r="B341" s="6" t="s">
        <v>329</v>
      </c>
      <c r="C341" s="6" t="s">
        <v>449</v>
      </c>
      <c r="D341" s="7">
        <f>D342</f>
        <v>105</v>
      </c>
      <c r="E341" s="7">
        <f>E342</f>
        <v>105</v>
      </c>
    </row>
    <row r="342" spans="1:5" ht="38.25">
      <c r="A342" s="5" t="s">
        <v>450</v>
      </c>
      <c r="B342" s="6" t="s">
        <v>329</v>
      </c>
      <c r="C342" s="6" t="s">
        <v>451</v>
      </c>
      <c r="D342" s="7">
        <f>D343</f>
        <v>105</v>
      </c>
      <c r="E342" s="7">
        <f>E343</f>
        <v>105</v>
      </c>
    </row>
    <row r="343" spans="1:5" ht="38.25" hidden="1">
      <c r="A343" s="10" t="s">
        <v>20</v>
      </c>
      <c r="B343" s="6" t="s">
        <v>329</v>
      </c>
      <c r="C343" s="6" t="s">
        <v>455</v>
      </c>
      <c r="D343" s="7">
        <f>140-35</f>
        <v>105</v>
      </c>
      <c r="E343" s="7">
        <f>140-35</f>
        <v>105</v>
      </c>
    </row>
    <row r="344" spans="1:5" ht="25.5" hidden="1">
      <c r="A344" s="27" t="s">
        <v>32</v>
      </c>
      <c r="B344" s="6" t="s">
        <v>329</v>
      </c>
      <c r="C344" s="6" t="s">
        <v>33</v>
      </c>
      <c r="D344" s="7">
        <f>D345</f>
        <v>0</v>
      </c>
      <c r="E344" s="7">
        <f>E345</f>
        <v>0</v>
      </c>
    </row>
    <row r="345" spans="1:5" ht="12.75" hidden="1">
      <c r="A345" s="16" t="s">
        <v>34</v>
      </c>
      <c r="B345" s="6" t="s">
        <v>329</v>
      </c>
      <c r="C345" s="6" t="s">
        <v>35</v>
      </c>
      <c r="D345" s="7">
        <f>D346</f>
        <v>0</v>
      </c>
      <c r="E345" s="7">
        <f>E346</f>
        <v>0</v>
      </c>
    </row>
    <row r="346" spans="1:5" ht="38.25" hidden="1">
      <c r="A346" s="16" t="s">
        <v>36</v>
      </c>
      <c r="B346" s="6" t="s">
        <v>329</v>
      </c>
      <c r="C346" s="6" t="s">
        <v>37</v>
      </c>
      <c r="D346" s="7">
        <f>7100-7100</f>
        <v>0</v>
      </c>
      <c r="E346" s="7">
        <f>7100-7100</f>
        <v>0</v>
      </c>
    </row>
    <row r="347" spans="1:5" ht="25.5">
      <c r="A347" s="10" t="s">
        <v>330</v>
      </c>
      <c r="B347" s="6" t="s">
        <v>331</v>
      </c>
      <c r="C347" s="6"/>
      <c r="D347" s="7">
        <f aca="true" t="shared" si="43" ref="D347:E349">D348</f>
        <v>10</v>
      </c>
      <c r="E347" s="7">
        <f t="shared" si="43"/>
        <v>10</v>
      </c>
    </row>
    <row r="348" spans="1:5" ht="25.5">
      <c r="A348" s="5" t="s">
        <v>448</v>
      </c>
      <c r="B348" s="6" t="s">
        <v>331</v>
      </c>
      <c r="C348" s="6" t="s">
        <v>449</v>
      </c>
      <c r="D348" s="7">
        <f t="shared" si="43"/>
        <v>10</v>
      </c>
      <c r="E348" s="7">
        <f t="shared" si="43"/>
        <v>10</v>
      </c>
    </row>
    <row r="349" spans="1:5" ht="38.25">
      <c r="A349" s="5" t="s">
        <v>450</v>
      </c>
      <c r="B349" s="6" t="s">
        <v>331</v>
      </c>
      <c r="C349" s="6" t="s">
        <v>451</v>
      </c>
      <c r="D349" s="7">
        <f t="shared" si="43"/>
        <v>10</v>
      </c>
      <c r="E349" s="7">
        <f t="shared" si="43"/>
        <v>10</v>
      </c>
    </row>
    <row r="350" spans="1:5" ht="38.25" hidden="1">
      <c r="A350" s="10" t="s">
        <v>20</v>
      </c>
      <c r="B350" s="6" t="s">
        <v>331</v>
      </c>
      <c r="C350" s="6" t="s">
        <v>455</v>
      </c>
      <c r="D350" s="7">
        <v>10</v>
      </c>
      <c r="E350" s="7">
        <v>10</v>
      </c>
    </row>
    <row r="351" spans="1:5" ht="12.75" hidden="1">
      <c r="A351" s="10" t="s">
        <v>332</v>
      </c>
      <c r="B351" s="6" t="s">
        <v>333</v>
      </c>
      <c r="C351" s="6"/>
      <c r="D351" s="7">
        <f aca="true" t="shared" si="44" ref="D351:E354">D352</f>
        <v>0</v>
      </c>
      <c r="E351" s="7">
        <f t="shared" si="44"/>
        <v>0</v>
      </c>
    </row>
    <row r="352" spans="1:5" ht="12.75" hidden="1">
      <c r="A352" s="10" t="s">
        <v>334</v>
      </c>
      <c r="B352" s="6" t="s">
        <v>335</v>
      </c>
      <c r="C352" s="6"/>
      <c r="D352" s="7">
        <f t="shared" si="44"/>
        <v>0</v>
      </c>
      <c r="E352" s="7">
        <f t="shared" si="44"/>
        <v>0</v>
      </c>
    </row>
    <row r="353" spans="1:5" ht="25.5" hidden="1">
      <c r="A353" s="5" t="s">
        <v>448</v>
      </c>
      <c r="B353" s="6" t="s">
        <v>335</v>
      </c>
      <c r="C353" s="6" t="s">
        <v>449</v>
      </c>
      <c r="D353" s="7">
        <f t="shared" si="44"/>
        <v>0</v>
      </c>
      <c r="E353" s="7">
        <f t="shared" si="44"/>
        <v>0</v>
      </c>
    </row>
    <row r="354" spans="1:5" ht="38.25" hidden="1">
      <c r="A354" s="5" t="s">
        <v>450</v>
      </c>
      <c r="B354" s="6" t="s">
        <v>335</v>
      </c>
      <c r="C354" s="6" t="s">
        <v>451</v>
      </c>
      <c r="D354" s="7">
        <f t="shared" si="44"/>
        <v>0</v>
      </c>
      <c r="E354" s="7">
        <f t="shared" si="44"/>
        <v>0</v>
      </c>
    </row>
    <row r="355" spans="1:5" ht="38.25" hidden="1">
      <c r="A355" s="10" t="s">
        <v>20</v>
      </c>
      <c r="B355" s="6" t="s">
        <v>335</v>
      </c>
      <c r="C355" s="6" t="s">
        <v>455</v>
      </c>
      <c r="D355" s="7">
        <f>2900-2900</f>
        <v>0</v>
      </c>
      <c r="E355" s="7">
        <f>2900-2900</f>
        <v>0</v>
      </c>
    </row>
    <row r="356" spans="1:5" ht="25.5">
      <c r="A356" s="10" t="s">
        <v>336</v>
      </c>
      <c r="B356" s="6" t="s">
        <v>337</v>
      </c>
      <c r="C356" s="6"/>
      <c r="D356" s="7">
        <f>D357</f>
        <v>48285.7</v>
      </c>
      <c r="E356" s="7">
        <f>E357</f>
        <v>48285.7</v>
      </c>
    </row>
    <row r="357" spans="1:5" ht="38.25">
      <c r="A357" s="14" t="s">
        <v>338</v>
      </c>
      <c r="B357" s="6" t="s">
        <v>339</v>
      </c>
      <c r="C357" s="6"/>
      <c r="D357" s="7">
        <f>D358+D369+D382+D394+D406+D415</f>
        <v>48285.7</v>
      </c>
      <c r="E357" s="7">
        <f>E358+E369+E382+E394+E406+E415</f>
        <v>48285.7</v>
      </c>
    </row>
    <row r="358" spans="1:5" ht="12.75">
      <c r="A358" s="14" t="s">
        <v>340</v>
      </c>
      <c r="B358" s="6" t="s">
        <v>341</v>
      </c>
      <c r="C358" s="6"/>
      <c r="D358" s="7">
        <f>D359+D362+D365</f>
        <v>13693.099999999999</v>
      </c>
      <c r="E358" s="7">
        <f>E359+E362+E365</f>
        <v>13693.099999999999</v>
      </c>
    </row>
    <row r="359" spans="1:5" ht="63.75">
      <c r="A359" s="16" t="s">
        <v>438</v>
      </c>
      <c r="B359" s="6" t="s">
        <v>341</v>
      </c>
      <c r="C359" s="6" t="s">
        <v>439</v>
      </c>
      <c r="D359" s="7">
        <f>D360</f>
        <v>11242.9</v>
      </c>
      <c r="E359" s="7">
        <f>E360</f>
        <v>11242.9</v>
      </c>
    </row>
    <row r="360" spans="1:5" ht="25.5">
      <c r="A360" s="16" t="s">
        <v>77</v>
      </c>
      <c r="B360" s="6" t="s">
        <v>341</v>
      </c>
      <c r="C360" s="6" t="s">
        <v>78</v>
      </c>
      <c r="D360" s="7">
        <f>D361</f>
        <v>11242.9</v>
      </c>
      <c r="E360" s="7">
        <f>E361</f>
        <v>11242.9</v>
      </c>
    </row>
    <row r="361" spans="1:5" ht="38.25" hidden="1">
      <c r="A361" s="16" t="s">
        <v>72</v>
      </c>
      <c r="B361" s="6" t="s">
        <v>341</v>
      </c>
      <c r="C361" s="6" t="s">
        <v>73</v>
      </c>
      <c r="D361" s="7">
        <f>18591.5-7348.6</f>
        <v>11242.9</v>
      </c>
      <c r="E361" s="7">
        <f>18591.5-7348.6</f>
        <v>11242.9</v>
      </c>
    </row>
    <row r="362" spans="1:5" ht="25.5">
      <c r="A362" s="5" t="s">
        <v>448</v>
      </c>
      <c r="B362" s="6" t="s">
        <v>341</v>
      </c>
      <c r="C362" s="6" t="s">
        <v>449</v>
      </c>
      <c r="D362" s="7">
        <f>D363</f>
        <v>2008.8</v>
      </c>
      <c r="E362" s="7">
        <f>E363</f>
        <v>2008.8</v>
      </c>
    </row>
    <row r="363" spans="1:5" ht="38.25">
      <c r="A363" s="5" t="s">
        <v>450</v>
      </c>
      <c r="B363" s="6" t="s">
        <v>341</v>
      </c>
      <c r="C363" s="6" t="s">
        <v>451</v>
      </c>
      <c r="D363" s="7">
        <f>D364</f>
        <v>2008.8</v>
      </c>
      <c r="E363" s="7">
        <f>E364</f>
        <v>2008.8</v>
      </c>
    </row>
    <row r="364" spans="1:5" ht="38.25" hidden="1">
      <c r="A364" s="10" t="s">
        <v>20</v>
      </c>
      <c r="B364" s="6" t="s">
        <v>341</v>
      </c>
      <c r="C364" s="6" t="s">
        <v>455</v>
      </c>
      <c r="D364" s="7">
        <v>2008.8</v>
      </c>
      <c r="E364" s="7">
        <v>2008.8</v>
      </c>
    </row>
    <row r="365" spans="1:5" ht="12.75">
      <c r="A365" s="13" t="s">
        <v>488</v>
      </c>
      <c r="B365" s="6" t="s">
        <v>341</v>
      </c>
      <c r="C365" s="6" t="s">
        <v>489</v>
      </c>
      <c r="D365" s="7">
        <f>D366</f>
        <v>441.40000000000003</v>
      </c>
      <c r="E365" s="7">
        <f>E366</f>
        <v>441.40000000000003</v>
      </c>
    </row>
    <row r="366" spans="1:5" ht="12.75">
      <c r="A366" s="13" t="s">
        <v>490</v>
      </c>
      <c r="B366" s="6" t="s">
        <v>341</v>
      </c>
      <c r="C366" s="6" t="s">
        <v>491</v>
      </c>
      <c r="D366" s="7">
        <f>D367+D368</f>
        <v>441.40000000000003</v>
      </c>
      <c r="E366" s="7">
        <f>E367+E368</f>
        <v>441.40000000000003</v>
      </c>
    </row>
    <row r="367" spans="1:5" ht="25.5" hidden="1">
      <c r="A367" s="10" t="s">
        <v>508</v>
      </c>
      <c r="B367" s="6" t="s">
        <v>341</v>
      </c>
      <c r="C367" s="6" t="s">
        <v>509</v>
      </c>
      <c r="D367" s="7">
        <v>436.8</v>
      </c>
      <c r="E367" s="7">
        <v>436.8</v>
      </c>
    </row>
    <row r="368" spans="1:5" ht="12.75" hidden="1">
      <c r="A368" s="14" t="s">
        <v>81</v>
      </c>
      <c r="B368" s="6" t="s">
        <v>341</v>
      </c>
      <c r="C368" s="6" t="s">
        <v>493</v>
      </c>
      <c r="D368" s="7">
        <v>4.6</v>
      </c>
      <c r="E368" s="7">
        <v>4.6</v>
      </c>
    </row>
    <row r="369" spans="1:5" ht="12.75">
      <c r="A369" s="14" t="s">
        <v>342</v>
      </c>
      <c r="B369" s="6" t="s">
        <v>343</v>
      </c>
      <c r="C369" s="6"/>
      <c r="D369" s="7">
        <f>D370+D374+D378</f>
        <v>18558.5</v>
      </c>
      <c r="E369" s="7">
        <f>E370+E374+E378</f>
        <v>18558.5</v>
      </c>
    </row>
    <row r="370" spans="1:5" ht="63.75">
      <c r="A370" s="16" t="s">
        <v>438</v>
      </c>
      <c r="B370" s="6" t="s">
        <v>343</v>
      </c>
      <c r="C370" s="6" t="s">
        <v>439</v>
      </c>
      <c r="D370" s="7">
        <f>D371</f>
        <v>15326.900000000001</v>
      </c>
      <c r="E370" s="7">
        <f>E371</f>
        <v>15326.900000000001</v>
      </c>
    </row>
    <row r="371" spans="1:5" ht="25.5">
      <c r="A371" s="16" t="s">
        <v>77</v>
      </c>
      <c r="B371" s="6" t="s">
        <v>343</v>
      </c>
      <c r="C371" s="6" t="s">
        <v>78</v>
      </c>
      <c r="D371" s="7">
        <f>D372+D373</f>
        <v>15326.900000000001</v>
      </c>
      <c r="E371" s="7">
        <f>E372+E373</f>
        <v>15326.900000000001</v>
      </c>
    </row>
    <row r="372" spans="1:5" ht="38.25" hidden="1">
      <c r="A372" s="16" t="s">
        <v>72</v>
      </c>
      <c r="B372" s="6" t="s">
        <v>343</v>
      </c>
      <c r="C372" s="6" t="s">
        <v>73</v>
      </c>
      <c r="D372" s="7">
        <f>15287.2</f>
        <v>15287.2</v>
      </c>
      <c r="E372" s="7">
        <f>15287.2</f>
        <v>15287.2</v>
      </c>
    </row>
    <row r="373" spans="1:5" ht="25.5" hidden="1">
      <c r="A373" s="14" t="s">
        <v>79</v>
      </c>
      <c r="B373" s="6" t="s">
        <v>343</v>
      </c>
      <c r="C373" s="6" t="s">
        <v>80</v>
      </c>
      <c r="D373" s="7">
        <f>0.6+39.1</f>
        <v>39.7</v>
      </c>
      <c r="E373" s="7">
        <f>0.6+39.1</f>
        <v>39.7</v>
      </c>
    </row>
    <row r="374" spans="1:5" ht="25.5">
      <c r="A374" s="5" t="s">
        <v>448</v>
      </c>
      <c r="B374" s="6" t="s">
        <v>343</v>
      </c>
      <c r="C374" s="6" t="s">
        <v>449</v>
      </c>
      <c r="D374" s="7">
        <f>D375</f>
        <v>3085.2999999999997</v>
      </c>
      <c r="E374" s="7">
        <f>E375</f>
        <v>3085.2999999999997</v>
      </c>
    </row>
    <row r="375" spans="1:5" ht="38.25">
      <c r="A375" s="5" t="s">
        <v>450</v>
      </c>
      <c r="B375" s="6" t="s">
        <v>343</v>
      </c>
      <c r="C375" s="6" t="s">
        <v>451</v>
      </c>
      <c r="D375" s="7">
        <f>D376+D377</f>
        <v>3085.2999999999997</v>
      </c>
      <c r="E375" s="7">
        <f>E376+E377</f>
        <v>3085.2999999999997</v>
      </c>
    </row>
    <row r="376" spans="1:5" ht="25.5" hidden="1">
      <c r="A376" s="9" t="s">
        <v>452</v>
      </c>
      <c r="B376" s="6" t="s">
        <v>343</v>
      </c>
      <c r="C376" s="6" t="s">
        <v>453</v>
      </c>
      <c r="D376" s="7">
        <v>59.6</v>
      </c>
      <c r="E376" s="7">
        <v>59.6</v>
      </c>
    </row>
    <row r="377" spans="1:5" ht="38.25" hidden="1">
      <c r="A377" s="10" t="s">
        <v>20</v>
      </c>
      <c r="B377" s="6" t="s">
        <v>343</v>
      </c>
      <c r="C377" s="6" t="s">
        <v>455</v>
      </c>
      <c r="D377" s="7">
        <f>1460.3+1597.4-30-2</f>
        <v>3025.7</v>
      </c>
      <c r="E377" s="7">
        <f>1460.3+1597.4-30-2</f>
        <v>3025.7</v>
      </c>
    </row>
    <row r="378" spans="1:5" ht="12.75">
      <c r="A378" s="13" t="s">
        <v>488</v>
      </c>
      <c r="B378" s="6" t="s">
        <v>343</v>
      </c>
      <c r="C378" s="6" t="s">
        <v>489</v>
      </c>
      <c r="D378" s="7">
        <f>D379</f>
        <v>146.3</v>
      </c>
      <c r="E378" s="7">
        <f>E379</f>
        <v>146.3</v>
      </c>
    </row>
    <row r="379" spans="1:5" ht="18" customHeight="1">
      <c r="A379" s="13" t="s">
        <v>490</v>
      </c>
      <c r="B379" s="6" t="s">
        <v>343</v>
      </c>
      <c r="C379" s="6" t="s">
        <v>491</v>
      </c>
      <c r="D379" s="7">
        <f>D380+D381</f>
        <v>146.3</v>
      </c>
      <c r="E379" s="7">
        <f>E380+E381</f>
        <v>146.3</v>
      </c>
    </row>
    <row r="380" spans="1:5" ht="25.5" hidden="1">
      <c r="A380" s="10" t="s">
        <v>508</v>
      </c>
      <c r="B380" s="6" t="s">
        <v>343</v>
      </c>
      <c r="C380" s="6" t="s">
        <v>509</v>
      </c>
      <c r="D380" s="7">
        <v>134</v>
      </c>
      <c r="E380" s="7">
        <v>134</v>
      </c>
    </row>
    <row r="381" spans="1:5" ht="12.75" hidden="1">
      <c r="A381" s="14" t="s">
        <v>81</v>
      </c>
      <c r="B381" s="6" t="s">
        <v>343</v>
      </c>
      <c r="C381" s="6" t="s">
        <v>493</v>
      </c>
      <c r="D381" s="7">
        <v>12.3</v>
      </c>
      <c r="E381" s="7">
        <v>12.3</v>
      </c>
    </row>
    <row r="382" spans="1:5" ht="12.75">
      <c r="A382" s="14" t="s">
        <v>344</v>
      </c>
      <c r="B382" s="6" t="s">
        <v>345</v>
      </c>
      <c r="C382" s="6"/>
      <c r="D382" s="7">
        <f>D383+D386+D390</f>
        <v>7378.1</v>
      </c>
      <c r="E382" s="7">
        <f>E383+E386+E390</f>
        <v>7378.1</v>
      </c>
    </row>
    <row r="383" spans="1:5" ht="63.75">
      <c r="A383" s="16" t="s">
        <v>438</v>
      </c>
      <c r="B383" s="6" t="s">
        <v>345</v>
      </c>
      <c r="C383" s="6" t="s">
        <v>439</v>
      </c>
      <c r="D383" s="7">
        <f>D384</f>
        <v>6729.2</v>
      </c>
      <c r="E383" s="7">
        <f>E384</f>
        <v>6729.2</v>
      </c>
    </row>
    <row r="384" spans="1:5" ht="25.5">
      <c r="A384" s="16" t="s">
        <v>77</v>
      </c>
      <c r="B384" s="6" t="s">
        <v>345</v>
      </c>
      <c r="C384" s="6" t="s">
        <v>78</v>
      </c>
      <c r="D384" s="7">
        <f>D385</f>
        <v>6729.2</v>
      </c>
      <c r="E384" s="7">
        <f>E385</f>
        <v>6729.2</v>
      </c>
    </row>
    <row r="385" spans="1:5" ht="38.25" hidden="1">
      <c r="A385" s="16" t="s">
        <v>72</v>
      </c>
      <c r="B385" s="6" t="s">
        <v>345</v>
      </c>
      <c r="C385" s="6" t="s">
        <v>73</v>
      </c>
      <c r="D385" s="7">
        <f>6729.2</f>
        <v>6729.2</v>
      </c>
      <c r="E385" s="7">
        <f>6729.2</f>
        <v>6729.2</v>
      </c>
    </row>
    <row r="386" spans="1:5" ht="25.5">
      <c r="A386" s="5" t="s">
        <v>448</v>
      </c>
      <c r="B386" s="6" t="s">
        <v>345</v>
      </c>
      <c r="C386" s="6" t="s">
        <v>449</v>
      </c>
      <c r="D386" s="7">
        <f>D387</f>
        <v>604.1</v>
      </c>
      <c r="E386" s="7">
        <f>E387</f>
        <v>604.1</v>
      </c>
    </row>
    <row r="387" spans="1:5" ht="38.25">
      <c r="A387" s="5" t="s">
        <v>450</v>
      </c>
      <c r="B387" s="6" t="s">
        <v>345</v>
      </c>
      <c r="C387" s="6" t="s">
        <v>451</v>
      </c>
      <c r="D387" s="7">
        <f>D388+D389</f>
        <v>604.1</v>
      </c>
      <c r="E387" s="7">
        <f>E388+E389</f>
        <v>604.1</v>
      </c>
    </row>
    <row r="388" spans="1:5" ht="25.5" hidden="1">
      <c r="A388" s="9" t="s">
        <v>452</v>
      </c>
      <c r="B388" s="6" t="s">
        <v>345</v>
      </c>
      <c r="C388" s="6" t="s">
        <v>453</v>
      </c>
      <c r="D388" s="7">
        <v>32.9</v>
      </c>
      <c r="E388" s="7">
        <v>32.9</v>
      </c>
    </row>
    <row r="389" spans="1:5" ht="38.25" hidden="1">
      <c r="A389" s="10" t="s">
        <v>20</v>
      </c>
      <c r="B389" s="6" t="s">
        <v>345</v>
      </c>
      <c r="C389" s="6" t="s">
        <v>455</v>
      </c>
      <c r="D389" s="7">
        <v>571.2</v>
      </c>
      <c r="E389" s="7">
        <v>571.2</v>
      </c>
    </row>
    <row r="390" spans="1:5" ht="12.75">
      <c r="A390" s="13" t="s">
        <v>488</v>
      </c>
      <c r="B390" s="6" t="s">
        <v>345</v>
      </c>
      <c r="C390" s="6" t="s">
        <v>489</v>
      </c>
      <c r="D390" s="7">
        <f>D391</f>
        <v>44.8</v>
      </c>
      <c r="E390" s="7">
        <f>E391</f>
        <v>44.8</v>
      </c>
    </row>
    <row r="391" spans="1:5" ht="12.75">
      <c r="A391" s="13" t="s">
        <v>490</v>
      </c>
      <c r="B391" s="6" t="s">
        <v>345</v>
      </c>
      <c r="C391" s="6" t="s">
        <v>491</v>
      </c>
      <c r="D391" s="7">
        <f>D392+D393</f>
        <v>44.8</v>
      </c>
      <c r="E391" s="7">
        <f>E392+E393</f>
        <v>44.8</v>
      </c>
    </row>
    <row r="392" spans="1:5" ht="25.5" hidden="1">
      <c r="A392" s="10" t="s">
        <v>508</v>
      </c>
      <c r="B392" s="6" t="s">
        <v>345</v>
      </c>
      <c r="C392" s="6" t="s">
        <v>509</v>
      </c>
      <c r="D392" s="7">
        <v>39.8</v>
      </c>
      <c r="E392" s="7">
        <v>39.8</v>
      </c>
    </row>
    <row r="393" spans="1:5" ht="12.75" hidden="1">
      <c r="A393" s="14" t="s">
        <v>81</v>
      </c>
      <c r="B393" s="6" t="s">
        <v>345</v>
      </c>
      <c r="C393" s="6" t="s">
        <v>493</v>
      </c>
      <c r="D393" s="7">
        <v>5</v>
      </c>
      <c r="E393" s="7">
        <v>5</v>
      </c>
    </row>
    <row r="394" spans="1:5" ht="25.5">
      <c r="A394" s="14" t="s">
        <v>346</v>
      </c>
      <c r="B394" s="6" t="s">
        <v>347</v>
      </c>
      <c r="C394" s="6"/>
      <c r="D394" s="7">
        <f>D395+D398+D402</f>
        <v>2236.8</v>
      </c>
      <c r="E394" s="7">
        <f>E395+E398+E402</f>
        <v>2236.8</v>
      </c>
    </row>
    <row r="395" spans="1:5" ht="63.75">
      <c r="A395" s="16" t="s">
        <v>438</v>
      </c>
      <c r="B395" s="6" t="s">
        <v>347</v>
      </c>
      <c r="C395" s="6" t="s">
        <v>439</v>
      </c>
      <c r="D395" s="7">
        <f>D396</f>
        <v>2046.3</v>
      </c>
      <c r="E395" s="7">
        <f>E396</f>
        <v>2046.3</v>
      </c>
    </row>
    <row r="396" spans="1:5" ht="25.5">
      <c r="A396" s="16" t="s">
        <v>77</v>
      </c>
      <c r="B396" s="6" t="s">
        <v>347</v>
      </c>
      <c r="C396" s="6" t="s">
        <v>78</v>
      </c>
      <c r="D396" s="7">
        <f>D397</f>
        <v>2046.3</v>
      </c>
      <c r="E396" s="7">
        <f>E397</f>
        <v>2046.3</v>
      </c>
    </row>
    <row r="397" spans="1:5" ht="38.25" hidden="1">
      <c r="A397" s="16" t="s">
        <v>72</v>
      </c>
      <c r="B397" s="6" t="s">
        <v>347</v>
      </c>
      <c r="C397" s="6" t="s">
        <v>73</v>
      </c>
      <c r="D397" s="7">
        <v>2046.3</v>
      </c>
      <c r="E397" s="7">
        <v>2046.3</v>
      </c>
    </row>
    <row r="398" spans="1:5" ht="25.5">
      <c r="A398" s="5" t="s">
        <v>448</v>
      </c>
      <c r="B398" s="6" t="s">
        <v>347</v>
      </c>
      <c r="C398" s="6" t="s">
        <v>449</v>
      </c>
      <c r="D398" s="7">
        <f>D399</f>
        <v>172</v>
      </c>
      <c r="E398" s="7">
        <f>E399</f>
        <v>172</v>
      </c>
    </row>
    <row r="399" spans="1:5" ht="38.25">
      <c r="A399" s="5" t="s">
        <v>450</v>
      </c>
      <c r="B399" s="6" t="s">
        <v>347</v>
      </c>
      <c r="C399" s="6" t="s">
        <v>451</v>
      </c>
      <c r="D399" s="7">
        <f>D400+D401</f>
        <v>172</v>
      </c>
      <c r="E399" s="7">
        <f>E400+E401</f>
        <v>172</v>
      </c>
    </row>
    <row r="400" spans="1:5" ht="25.5" hidden="1">
      <c r="A400" s="9" t="s">
        <v>452</v>
      </c>
      <c r="B400" s="6" t="s">
        <v>347</v>
      </c>
      <c r="C400" s="6" t="s">
        <v>453</v>
      </c>
      <c r="D400" s="7">
        <v>30</v>
      </c>
      <c r="E400" s="7">
        <v>30</v>
      </c>
    </row>
    <row r="401" spans="1:5" ht="38.25" hidden="1">
      <c r="A401" s="10" t="s">
        <v>20</v>
      </c>
      <c r="B401" s="6" t="s">
        <v>347</v>
      </c>
      <c r="C401" s="6" t="s">
        <v>455</v>
      </c>
      <c r="D401" s="7">
        <v>142</v>
      </c>
      <c r="E401" s="7">
        <v>142</v>
      </c>
    </row>
    <row r="402" spans="1:5" ht="12.75">
      <c r="A402" s="13" t="s">
        <v>488</v>
      </c>
      <c r="B402" s="6" t="s">
        <v>347</v>
      </c>
      <c r="C402" s="6" t="s">
        <v>489</v>
      </c>
      <c r="D402" s="7">
        <f>D403</f>
        <v>18.5</v>
      </c>
      <c r="E402" s="7">
        <f>E403</f>
        <v>18.5</v>
      </c>
    </row>
    <row r="403" spans="1:5" ht="12.75">
      <c r="A403" s="13" t="s">
        <v>490</v>
      </c>
      <c r="B403" s="6" t="s">
        <v>347</v>
      </c>
      <c r="C403" s="6" t="s">
        <v>491</v>
      </c>
      <c r="D403" s="7">
        <f>D404+D405</f>
        <v>18.5</v>
      </c>
      <c r="E403" s="7">
        <f>E404+E405</f>
        <v>18.5</v>
      </c>
    </row>
    <row r="404" spans="1:5" ht="25.5" hidden="1">
      <c r="A404" s="10" t="s">
        <v>508</v>
      </c>
      <c r="B404" s="6" t="s">
        <v>347</v>
      </c>
      <c r="C404" s="6" t="s">
        <v>509</v>
      </c>
      <c r="D404" s="7">
        <v>11.3</v>
      </c>
      <c r="E404" s="7">
        <v>11.3</v>
      </c>
    </row>
    <row r="405" spans="1:5" ht="12.75" hidden="1">
      <c r="A405" s="14" t="s">
        <v>81</v>
      </c>
      <c r="B405" s="6" t="s">
        <v>347</v>
      </c>
      <c r="C405" s="6" t="s">
        <v>493</v>
      </c>
      <c r="D405" s="7">
        <v>7.2</v>
      </c>
      <c r="E405" s="7">
        <v>7.2</v>
      </c>
    </row>
    <row r="406" spans="1:5" ht="12.75">
      <c r="A406" s="14" t="s">
        <v>354</v>
      </c>
      <c r="B406" s="6" t="s">
        <v>355</v>
      </c>
      <c r="C406" s="6"/>
      <c r="D406" s="7">
        <f>D407+D411</f>
        <v>3546.5</v>
      </c>
      <c r="E406" s="7">
        <f>E407+E411</f>
        <v>3546.5</v>
      </c>
    </row>
    <row r="407" spans="1:5" ht="63.75">
      <c r="A407" s="16" t="s">
        <v>438</v>
      </c>
      <c r="B407" s="6" t="s">
        <v>355</v>
      </c>
      <c r="C407" s="6" t="s">
        <v>439</v>
      </c>
      <c r="D407" s="7">
        <f>D408</f>
        <v>3297.5</v>
      </c>
      <c r="E407" s="7">
        <f>E408</f>
        <v>3297.5</v>
      </c>
    </row>
    <row r="408" spans="1:5" ht="25.5">
      <c r="A408" s="16" t="s">
        <v>77</v>
      </c>
      <c r="B408" s="6" t="s">
        <v>355</v>
      </c>
      <c r="C408" s="6" t="s">
        <v>78</v>
      </c>
      <c r="D408" s="7">
        <f>D409+D410</f>
        <v>3297.5</v>
      </c>
      <c r="E408" s="7">
        <f>E409+E410</f>
        <v>3297.5</v>
      </c>
    </row>
    <row r="409" spans="1:5" ht="38.25" hidden="1">
      <c r="A409" s="16" t="s">
        <v>72</v>
      </c>
      <c r="B409" s="6" t="s">
        <v>355</v>
      </c>
      <c r="C409" s="6" t="s">
        <v>73</v>
      </c>
      <c r="D409" s="7">
        <f>3296.9</f>
        <v>3296.9</v>
      </c>
      <c r="E409" s="7">
        <f>3296.9</f>
        <v>3296.9</v>
      </c>
    </row>
    <row r="410" spans="1:5" ht="25.5" hidden="1">
      <c r="A410" s="14" t="s">
        <v>79</v>
      </c>
      <c r="B410" s="6" t="s">
        <v>355</v>
      </c>
      <c r="C410" s="6" t="s">
        <v>80</v>
      </c>
      <c r="D410" s="7">
        <v>0.6</v>
      </c>
      <c r="E410" s="7">
        <v>0.6</v>
      </c>
    </row>
    <row r="411" spans="1:5" ht="25.5">
      <c r="A411" s="5" t="s">
        <v>448</v>
      </c>
      <c r="B411" s="6" t="s">
        <v>355</v>
      </c>
      <c r="C411" s="6" t="s">
        <v>449</v>
      </c>
      <c r="D411" s="7">
        <f>D412</f>
        <v>249</v>
      </c>
      <c r="E411" s="7">
        <f>E412</f>
        <v>249</v>
      </c>
    </row>
    <row r="412" spans="1:5" ht="38.25">
      <c r="A412" s="5" t="s">
        <v>450</v>
      </c>
      <c r="B412" s="6" t="s">
        <v>355</v>
      </c>
      <c r="C412" s="6" t="s">
        <v>451</v>
      </c>
      <c r="D412" s="7">
        <f>D413+D414</f>
        <v>249</v>
      </c>
      <c r="E412" s="7">
        <f>E413+E414</f>
        <v>249</v>
      </c>
    </row>
    <row r="413" spans="1:5" ht="25.5" hidden="1">
      <c r="A413" s="9" t="s">
        <v>452</v>
      </c>
      <c r="B413" s="6" t="s">
        <v>355</v>
      </c>
      <c r="C413" s="6" t="s">
        <v>453</v>
      </c>
      <c r="D413" s="7">
        <v>173.7</v>
      </c>
      <c r="E413" s="7">
        <v>173.7</v>
      </c>
    </row>
    <row r="414" spans="1:5" ht="38.25" hidden="1">
      <c r="A414" s="10" t="s">
        <v>20</v>
      </c>
      <c r="B414" s="6" t="s">
        <v>355</v>
      </c>
      <c r="C414" s="6" t="s">
        <v>455</v>
      </c>
      <c r="D414" s="7">
        <v>75.3</v>
      </c>
      <c r="E414" s="7">
        <v>75.3</v>
      </c>
    </row>
    <row r="415" spans="1:5" ht="51">
      <c r="A415" s="14" t="s">
        <v>356</v>
      </c>
      <c r="B415" s="6" t="s">
        <v>357</v>
      </c>
      <c r="C415" s="6"/>
      <c r="D415" s="7">
        <f>D416+D419</f>
        <v>2872.7000000000003</v>
      </c>
      <c r="E415" s="7">
        <f>E416+E419</f>
        <v>2872.7000000000003</v>
      </c>
    </row>
    <row r="416" spans="1:5" ht="63.75">
      <c r="A416" s="16" t="s">
        <v>438</v>
      </c>
      <c r="B416" s="6" t="s">
        <v>357</v>
      </c>
      <c r="C416" s="6" t="s">
        <v>439</v>
      </c>
      <c r="D416" s="7">
        <f>D417</f>
        <v>2861.8</v>
      </c>
      <c r="E416" s="7">
        <f>E417</f>
        <v>2861.8</v>
      </c>
    </row>
    <row r="417" spans="1:5" ht="25.5">
      <c r="A417" s="5" t="s">
        <v>440</v>
      </c>
      <c r="B417" s="6" t="s">
        <v>357</v>
      </c>
      <c r="C417" s="6" t="s">
        <v>441</v>
      </c>
      <c r="D417" s="7">
        <f>D418</f>
        <v>2861.8</v>
      </c>
      <c r="E417" s="7">
        <f>E418</f>
        <v>2861.8</v>
      </c>
    </row>
    <row r="418" spans="1:5" ht="38.25" hidden="1">
      <c r="A418" s="5" t="s">
        <v>442</v>
      </c>
      <c r="B418" s="6" t="s">
        <v>357</v>
      </c>
      <c r="C418" s="6" t="s">
        <v>443</v>
      </c>
      <c r="D418" s="7">
        <f>2861.8</f>
        <v>2861.8</v>
      </c>
      <c r="E418" s="7">
        <f>2861.8</f>
        <v>2861.8</v>
      </c>
    </row>
    <row r="419" spans="1:5" ht="25.5">
      <c r="A419" s="5" t="s">
        <v>448</v>
      </c>
      <c r="B419" s="6" t="s">
        <v>357</v>
      </c>
      <c r="C419" s="6" t="s">
        <v>449</v>
      </c>
      <c r="D419" s="7">
        <f>D420</f>
        <v>10.9</v>
      </c>
      <c r="E419" s="7">
        <f>E420</f>
        <v>10.9</v>
      </c>
    </row>
    <row r="420" spans="1:5" ht="38.25">
      <c r="A420" s="5" t="s">
        <v>450</v>
      </c>
      <c r="B420" s="6" t="s">
        <v>357</v>
      </c>
      <c r="C420" s="6" t="s">
        <v>451</v>
      </c>
      <c r="D420" s="7">
        <f>D421</f>
        <v>10.9</v>
      </c>
      <c r="E420" s="7">
        <f>E421</f>
        <v>10.9</v>
      </c>
    </row>
    <row r="421" spans="1:5" ht="38.25" hidden="1">
      <c r="A421" s="10" t="s">
        <v>20</v>
      </c>
      <c r="B421" s="6" t="s">
        <v>357</v>
      </c>
      <c r="C421" s="6" t="s">
        <v>455</v>
      </c>
      <c r="D421" s="7">
        <v>10.9</v>
      </c>
      <c r="E421" s="7">
        <v>10.9</v>
      </c>
    </row>
    <row r="422" spans="1:5" ht="38.25">
      <c r="A422" s="44" t="s">
        <v>286</v>
      </c>
      <c r="B422" s="43" t="s">
        <v>201</v>
      </c>
      <c r="C422" s="39"/>
      <c r="D422" s="40">
        <f>D424+D430+D446</f>
        <v>58341.1</v>
      </c>
      <c r="E422" s="40">
        <f>E424+E430+E446</f>
        <v>58341.1</v>
      </c>
    </row>
    <row r="423" spans="1:5" ht="12.75">
      <c r="A423" s="14" t="s">
        <v>270</v>
      </c>
      <c r="B423" s="43"/>
      <c r="C423" s="39"/>
      <c r="D423" s="40"/>
      <c r="E423" s="40"/>
    </row>
    <row r="424" spans="1:5" ht="38.25">
      <c r="A424" s="33" t="s">
        <v>405</v>
      </c>
      <c r="B424" s="6" t="s">
        <v>406</v>
      </c>
      <c r="C424" s="6"/>
      <c r="D424" s="7">
        <f aca="true" t="shared" si="45" ref="D424:E428">D425</f>
        <v>600</v>
      </c>
      <c r="E424" s="7">
        <f t="shared" si="45"/>
        <v>600</v>
      </c>
    </row>
    <row r="425" spans="1:5" ht="38.25">
      <c r="A425" s="33" t="s">
        <v>407</v>
      </c>
      <c r="B425" s="6" t="s">
        <v>408</v>
      </c>
      <c r="C425" s="6"/>
      <c r="D425" s="7">
        <f t="shared" si="45"/>
        <v>600</v>
      </c>
      <c r="E425" s="7">
        <f t="shared" si="45"/>
        <v>600</v>
      </c>
    </row>
    <row r="426" spans="1:5" ht="25.5">
      <c r="A426" s="10" t="s">
        <v>409</v>
      </c>
      <c r="B426" s="6" t="s">
        <v>410</v>
      </c>
      <c r="C426" s="6"/>
      <c r="D426" s="7">
        <f t="shared" si="45"/>
        <v>600</v>
      </c>
      <c r="E426" s="7">
        <f t="shared" si="45"/>
        <v>600</v>
      </c>
    </row>
    <row r="427" spans="1:5" ht="25.5">
      <c r="A427" s="5" t="s">
        <v>448</v>
      </c>
      <c r="B427" s="6" t="s">
        <v>410</v>
      </c>
      <c r="C427" s="6" t="s">
        <v>449</v>
      </c>
      <c r="D427" s="7">
        <f t="shared" si="45"/>
        <v>600</v>
      </c>
      <c r="E427" s="7">
        <f t="shared" si="45"/>
        <v>600</v>
      </c>
    </row>
    <row r="428" spans="1:5" ht="38.25">
      <c r="A428" s="5" t="s">
        <v>450</v>
      </c>
      <c r="B428" s="6" t="s">
        <v>410</v>
      </c>
      <c r="C428" s="6" t="s">
        <v>451</v>
      </c>
      <c r="D428" s="7">
        <f t="shared" si="45"/>
        <v>600</v>
      </c>
      <c r="E428" s="7">
        <f t="shared" si="45"/>
        <v>600</v>
      </c>
    </row>
    <row r="429" spans="1:5" ht="38.25" hidden="1">
      <c r="A429" s="10" t="s">
        <v>20</v>
      </c>
      <c r="B429" s="6" t="s">
        <v>410</v>
      </c>
      <c r="C429" s="6" t="s">
        <v>455</v>
      </c>
      <c r="D429" s="7">
        <v>600</v>
      </c>
      <c r="E429" s="7">
        <v>600</v>
      </c>
    </row>
    <row r="430" spans="1:5" ht="25.5">
      <c r="A430" s="14" t="s">
        <v>202</v>
      </c>
      <c r="B430" s="15" t="s">
        <v>203</v>
      </c>
      <c r="C430" s="6"/>
      <c r="D430" s="7">
        <f>D431+D436+D441</f>
        <v>200</v>
      </c>
      <c r="E430" s="7">
        <f>E431+E436+E441</f>
        <v>200</v>
      </c>
    </row>
    <row r="431" spans="1:5" ht="38.25">
      <c r="A431" s="14" t="s">
        <v>204</v>
      </c>
      <c r="B431" s="15" t="s">
        <v>205</v>
      </c>
      <c r="C431" s="6"/>
      <c r="D431" s="7">
        <f aca="true" t="shared" si="46" ref="D431:E434">D432</f>
        <v>44</v>
      </c>
      <c r="E431" s="7">
        <f t="shared" si="46"/>
        <v>44</v>
      </c>
    </row>
    <row r="432" spans="1:5" ht="25.5">
      <c r="A432" s="14" t="s">
        <v>206</v>
      </c>
      <c r="B432" s="15" t="s">
        <v>207</v>
      </c>
      <c r="C432" s="6"/>
      <c r="D432" s="7">
        <f t="shared" si="46"/>
        <v>44</v>
      </c>
      <c r="E432" s="7">
        <f t="shared" si="46"/>
        <v>44</v>
      </c>
    </row>
    <row r="433" spans="1:5" ht="25.5">
      <c r="A433" s="5" t="s">
        <v>448</v>
      </c>
      <c r="B433" s="15" t="s">
        <v>207</v>
      </c>
      <c r="C433" s="6" t="s">
        <v>449</v>
      </c>
      <c r="D433" s="7">
        <f t="shared" si="46"/>
        <v>44</v>
      </c>
      <c r="E433" s="7">
        <f t="shared" si="46"/>
        <v>44</v>
      </c>
    </row>
    <row r="434" spans="1:5" ht="38.25">
      <c r="A434" s="5" t="s">
        <v>450</v>
      </c>
      <c r="B434" s="15" t="s">
        <v>207</v>
      </c>
      <c r="C434" s="6" t="s">
        <v>451</v>
      </c>
      <c r="D434" s="7">
        <f t="shared" si="46"/>
        <v>44</v>
      </c>
      <c r="E434" s="7">
        <f t="shared" si="46"/>
        <v>44</v>
      </c>
    </row>
    <row r="435" spans="1:5" ht="38.25" hidden="1">
      <c r="A435" s="10" t="s">
        <v>20</v>
      </c>
      <c r="B435" s="15" t="s">
        <v>207</v>
      </c>
      <c r="C435" s="6" t="s">
        <v>455</v>
      </c>
      <c r="D435" s="7">
        <v>44</v>
      </c>
      <c r="E435" s="7">
        <v>44</v>
      </c>
    </row>
    <row r="436" spans="1:5" ht="51">
      <c r="A436" s="14" t="s">
        <v>208</v>
      </c>
      <c r="B436" s="15" t="s">
        <v>209</v>
      </c>
      <c r="C436" s="6"/>
      <c r="D436" s="7">
        <f aca="true" t="shared" si="47" ref="D436:E439">D437</f>
        <v>153</v>
      </c>
      <c r="E436" s="7">
        <f t="shared" si="47"/>
        <v>153</v>
      </c>
    </row>
    <row r="437" spans="1:5" ht="12.75">
      <c r="A437" s="14" t="s">
        <v>210</v>
      </c>
      <c r="B437" s="15" t="s">
        <v>211</v>
      </c>
      <c r="C437" s="6"/>
      <c r="D437" s="7">
        <f t="shared" si="47"/>
        <v>153</v>
      </c>
      <c r="E437" s="7">
        <f t="shared" si="47"/>
        <v>153</v>
      </c>
    </row>
    <row r="438" spans="1:5" ht="25.5">
      <c r="A438" s="5" t="s">
        <v>448</v>
      </c>
      <c r="B438" s="15" t="s">
        <v>211</v>
      </c>
      <c r="C438" s="6" t="s">
        <v>449</v>
      </c>
      <c r="D438" s="7">
        <f t="shared" si="47"/>
        <v>153</v>
      </c>
      <c r="E438" s="7">
        <f t="shared" si="47"/>
        <v>153</v>
      </c>
    </row>
    <row r="439" spans="1:5" ht="38.25">
      <c r="A439" s="5" t="s">
        <v>450</v>
      </c>
      <c r="B439" s="15" t="s">
        <v>211</v>
      </c>
      <c r="C439" s="6" t="s">
        <v>451</v>
      </c>
      <c r="D439" s="7">
        <f t="shared" si="47"/>
        <v>153</v>
      </c>
      <c r="E439" s="7">
        <f t="shared" si="47"/>
        <v>153</v>
      </c>
    </row>
    <row r="440" spans="1:5" ht="38.25" hidden="1">
      <c r="A440" s="10" t="s">
        <v>20</v>
      </c>
      <c r="B440" s="15" t="s">
        <v>211</v>
      </c>
      <c r="C440" s="6" t="s">
        <v>455</v>
      </c>
      <c r="D440" s="7">
        <v>153</v>
      </c>
      <c r="E440" s="7">
        <v>153</v>
      </c>
    </row>
    <row r="441" spans="1:5" ht="25.5">
      <c r="A441" s="10" t="s">
        <v>212</v>
      </c>
      <c r="B441" s="15" t="s">
        <v>213</v>
      </c>
      <c r="C441" s="6"/>
      <c r="D441" s="7">
        <f aca="true" t="shared" si="48" ref="D441:E444">D442</f>
        <v>3</v>
      </c>
      <c r="E441" s="7">
        <f t="shared" si="48"/>
        <v>3</v>
      </c>
    </row>
    <row r="442" spans="1:5" ht="38.25">
      <c r="A442" s="14" t="s">
        <v>214</v>
      </c>
      <c r="B442" s="15" t="s">
        <v>215</v>
      </c>
      <c r="C442" s="6"/>
      <c r="D442" s="7">
        <f t="shared" si="48"/>
        <v>3</v>
      </c>
      <c r="E442" s="7">
        <f t="shared" si="48"/>
        <v>3</v>
      </c>
    </row>
    <row r="443" spans="1:5" ht="25.5">
      <c r="A443" s="5" t="s">
        <v>448</v>
      </c>
      <c r="B443" s="15" t="s">
        <v>215</v>
      </c>
      <c r="C443" s="6" t="s">
        <v>449</v>
      </c>
      <c r="D443" s="7">
        <f t="shared" si="48"/>
        <v>3</v>
      </c>
      <c r="E443" s="7">
        <f t="shared" si="48"/>
        <v>3</v>
      </c>
    </row>
    <row r="444" spans="1:5" ht="38.25">
      <c r="A444" s="5" t="s">
        <v>450</v>
      </c>
      <c r="B444" s="15" t="s">
        <v>215</v>
      </c>
      <c r="C444" s="6" t="s">
        <v>451</v>
      </c>
      <c r="D444" s="7">
        <f t="shared" si="48"/>
        <v>3</v>
      </c>
      <c r="E444" s="7">
        <f t="shared" si="48"/>
        <v>3</v>
      </c>
    </row>
    <row r="445" spans="1:5" ht="38.25" hidden="1">
      <c r="A445" s="10" t="s">
        <v>20</v>
      </c>
      <c r="B445" s="15" t="s">
        <v>215</v>
      </c>
      <c r="C445" s="6" t="s">
        <v>455</v>
      </c>
      <c r="D445" s="7">
        <v>3</v>
      </c>
      <c r="E445" s="7">
        <v>3</v>
      </c>
    </row>
    <row r="446" spans="1:5" ht="25.5">
      <c r="A446" s="33" t="s">
        <v>393</v>
      </c>
      <c r="B446" s="6" t="s">
        <v>394</v>
      </c>
      <c r="C446" s="6"/>
      <c r="D446" s="7">
        <f>D447</f>
        <v>57541.1</v>
      </c>
      <c r="E446" s="7">
        <f>E447</f>
        <v>57541.1</v>
      </c>
    </row>
    <row r="447" spans="1:5" ht="17.25" customHeight="1">
      <c r="A447" s="33" t="s">
        <v>395</v>
      </c>
      <c r="B447" s="6" t="s">
        <v>396</v>
      </c>
      <c r="C447" s="6"/>
      <c r="D447" s="7">
        <f>D448+D460</f>
        <v>57541.1</v>
      </c>
      <c r="E447" s="7">
        <f>E448+E460</f>
        <v>57541.1</v>
      </c>
    </row>
    <row r="448" spans="1:5" ht="25.5">
      <c r="A448" s="33" t="s">
        <v>397</v>
      </c>
      <c r="B448" s="6" t="s">
        <v>398</v>
      </c>
      <c r="C448" s="6"/>
      <c r="D448" s="7">
        <f>D449+D452+D456</f>
        <v>54969</v>
      </c>
      <c r="E448" s="7">
        <f>E449+E452+E456</f>
        <v>54969</v>
      </c>
    </row>
    <row r="449" spans="1:5" ht="70.5" customHeight="1">
      <c r="A449" s="16" t="s">
        <v>438</v>
      </c>
      <c r="B449" s="6" t="s">
        <v>398</v>
      </c>
      <c r="C449" s="6" t="s">
        <v>439</v>
      </c>
      <c r="D449" s="7">
        <f>D450</f>
        <v>37115.3</v>
      </c>
      <c r="E449" s="7">
        <f>E450</f>
        <v>37115.3</v>
      </c>
    </row>
    <row r="450" spans="1:5" ht="25.5">
      <c r="A450" s="16" t="s">
        <v>77</v>
      </c>
      <c r="B450" s="6" t="s">
        <v>398</v>
      </c>
      <c r="C450" s="6" t="s">
        <v>78</v>
      </c>
      <c r="D450" s="7">
        <f>D451</f>
        <v>37115.3</v>
      </c>
      <c r="E450" s="7">
        <f>E451</f>
        <v>37115.3</v>
      </c>
    </row>
    <row r="451" spans="1:5" ht="38.25" hidden="1">
      <c r="A451" s="16" t="s">
        <v>72</v>
      </c>
      <c r="B451" s="6" t="s">
        <v>398</v>
      </c>
      <c r="C451" s="6" t="s">
        <v>73</v>
      </c>
      <c r="D451" s="7">
        <v>37115.3</v>
      </c>
      <c r="E451" s="7">
        <v>37115.3</v>
      </c>
    </row>
    <row r="452" spans="1:5" ht="25.5">
      <c r="A452" s="5" t="s">
        <v>448</v>
      </c>
      <c r="B452" s="6" t="s">
        <v>398</v>
      </c>
      <c r="C452" s="6" t="s">
        <v>449</v>
      </c>
      <c r="D452" s="7">
        <f>D453</f>
        <v>17818.2</v>
      </c>
      <c r="E452" s="7">
        <f>E453</f>
        <v>17818.2</v>
      </c>
    </row>
    <row r="453" spans="1:5" ht="38.25">
      <c r="A453" s="5" t="s">
        <v>450</v>
      </c>
      <c r="B453" s="6" t="s">
        <v>398</v>
      </c>
      <c r="C453" s="6" t="s">
        <v>451</v>
      </c>
      <c r="D453" s="7">
        <f>D454+D455</f>
        <v>17818.2</v>
      </c>
      <c r="E453" s="7">
        <f>E454+E455</f>
        <v>17818.2</v>
      </c>
    </row>
    <row r="454" spans="1:5" ht="25.5" hidden="1">
      <c r="A454" s="9" t="s">
        <v>452</v>
      </c>
      <c r="B454" s="6" t="s">
        <v>398</v>
      </c>
      <c r="C454" s="6" t="s">
        <v>453</v>
      </c>
      <c r="D454" s="7">
        <v>157.3</v>
      </c>
      <c r="E454" s="7">
        <v>157.3</v>
      </c>
    </row>
    <row r="455" spans="1:5" ht="38.25" hidden="1">
      <c r="A455" s="10" t="s">
        <v>20</v>
      </c>
      <c r="B455" s="6" t="s">
        <v>398</v>
      </c>
      <c r="C455" s="6" t="s">
        <v>455</v>
      </c>
      <c r="D455" s="7">
        <v>17660.9</v>
      </c>
      <c r="E455" s="7">
        <v>17660.9</v>
      </c>
    </row>
    <row r="456" spans="1:5" ht="15" customHeight="1">
      <c r="A456" s="13" t="s">
        <v>488</v>
      </c>
      <c r="B456" s="6" t="s">
        <v>398</v>
      </c>
      <c r="C456" s="6" t="s">
        <v>489</v>
      </c>
      <c r="D456" s="7">
        <f>D457</f>
        <v>35.5</v>
      </c>
      <c r="E456" s="7">
        <f>E457</f>
        <v>35.5</v>
      </c>
    </row>
    <row r="457" spans="1:5" ht="16.5" customHeight="1">
      <c r="A457" s="13" t="s">
        <v>490</v>
      </c>
      <c r="B457" s="6" t="s">
        <v>398</v>
      </c>
      <c r="C457" s="6" t="s">
        <v>491</v>
      </c>
      <c r="D457" s="7">
        <f>D458+D459</f>
        <v>35.5</v>
      </c>
      <c r="E457" s="7">
        <f>E458+E459</f>
        <v>35.5</v>
      </c>
    </row>
    <row r="458" spans="1:5" ht="25.5" hidden="1">
      <c r="A458" s="10" t="s">
        <v>508</v>
      </c>
      <c r="B458" s="6" t="s">
        <v>398</v>
      </c>
      <c r="C458" s="6" t="s">
        <v>509</v>
      </c>
      <c r="D458" s="7">
        <v>25.5</v>
      </c>
      <c r="E458" s="7">
        <v>25.5</v>
      </c>
    </row>
    <row r="459" spans="1:5" ht="12.75" hidden="1">
      <c r="A459" s="14" t="s">
        <v>81</v>
      </c>
      <c r="B459" s="6" t="s">
        <v>398</v>
      </c>
      <c r="C459" s="6" t="s">
        <v>493</v>
      </c>
      <c r="D459" s="7">
        <v>10</v>
      </c>
      <c r="E459" s="7">
        <v>10</v>
      </c>
    </row>
    <row r="460" spans="1:5" ht="20.25" customHeight="1">
      <c r="A460" s="33" t="s">
        <v>399</v>
      </c>
      <c r="B460" s="6" t="s">
        <v>400</v>
      </c>
      <c r="C460" s="6"/>
      <c r="D460" s="7">
        <f>D461+D464+D467</f>
        <v>2572.1000000000004</v>
      </c>
      <c r="E460" s="7">
        <f>E461+E464+E467</f>
        <v>2572.1000000000004</v>
      </c>
    </row>
    <row r="461" spans="1:5" ht="63.75">
      <c r="A461" s="16" t="s">
        <v>438</v>
      </c>
      <c r="B461" s="6" t="s">
        <v>400</v>
      </c>
      <c r="C461" s="6" t="s">
        <v>439</v>
      </c>
      <c r="D461" s="7">
        <f>D462</f>
        <v>2235.4</v>
      </c>
      <c r="E461" s="7">
        <f>E462</f>
        <v>2235.4</v>
      </c>
    </row>
    <row r="462" spans="1:5" ht="25.5">
      <c r="A462" s="16" t="s">
        <v>77</v>
      </c>
      <c r="B462" s="6" t="s">
        <v>400</v>
      </c>
      <c r="C462" s="6" t="s">
        <v>78</v>
      </c>
      <c r="D462" s="7">
        <f>D463</f>
        <v>2235.4</v>
      </c>
      <c r="E462" s="7">
        <f>E463</f>
        <v>2235.4</v>
      </c>
    </row>
    <row r="463" spans="1:5" ht="38.25" hidden="1">
      <c r="A463" s="16" t="s">
        <v>72</v>
      </c>
      <c r="B463" s="6" t="s">
        <v>400</v>
      </c>
      <c r="C463" s="6" t="s">
        <v>73</v>
      </c>
      <c r="D463" s="7">
        <v>2235.4</v>
      </c>
      <c r="E463" s="7">
        <v>2235.4</v>
      </c>
    </row>
    <row r="464" spans="1:5" ht="25.5">
      <c r="A464" s="5" t="s">
        <v>448</v>
      </c>
      <c r="B464" s="6" t="s">
        <v>400</v>
      </c>
      <c r="C464" s="6" t="s">
        <v>449</v>
      </c>
      <c r="D464" s="7">
        <f>D465</f>
        <v>79.4</v>
      </c>
      <c r="E464" s="7">
        <f>E465</f>
        <v>79.4</v>
      </c>
    </row>
    <row r="465" spans="1:5" ht="38.25">
      <c r="A465" s="5" t="s">
        <v>450</v>
      </c>
      <c r="B465" s="6" t="s">
        <v>400</v>
      </c>
      <c r="C465" s="6" t="s">
        <v>451</v>
      </c>
      <c r="D465" s="7">
        <f>D466</f>
        <v>79.4</v>
      </c>
      <c r="E465" s="7">
        <f>E466</f>
        <v>79.4</v>
      </c>
    </row>
    <row r="466" spans="1:5" ht="38.25" hidden="1">
      <c r="A466" s="10" t="s">
        <v>20</v>
      </c>
      <c r="B466" s="6" t="s">
        <v>400</v>
      </c>
      <c r="C466" s="6" t="s">
        <v>455</v>
      </c>
      <c r="D466" s="7">
        <v>79.4</v>
      </c>
      <c r="E466" s="7">
        <v>79.4</v>
      </c>
    </row>
    <row r="467" spans="1:5" ht="16.5" customHeight="1">
      <c r="A467" s="13" t="s">
        <v>488</v>
      </c>
      <c r="B467" s="6" t="s">
        <v>400</v>
      </c>
      <c r="C467" s="6" t="s">
        <v>489</v>
      </c>
      <c r="D467" s="7">
        <f>D468</f>
        <v>257.3</v>
      </c>
      <c r="E467" s="7">
        <f>E468</f>
        <v>257.3</v>
      </c>
    </row>
    <row r="468" spans="1:5" ht="18.75" customHeight="1">
      <c r="A468" s="13" t="s">
        <v>490</v>
      </c>
      <c r="B468" s="6" t="s">
        <v>400</v>
      </c>
      <c r="C468" s="6" t="s">
        <v>491</v>
      </c>
      <c r="D468" s="7">
        <f>D469</f>
        <v>257.3</v>
      </c>
      <c r="E468" s="7">
        <f>E469</f>
        <v>257.3</v>
      </c>
    </row>
    <row r="469" spans="1:5" ht="25.5" hidden="1">
      <c r="A469" s="10" t="s">
        <v>508</v>
      </c>
      <c r="B469" s="6" t="s">
        <v>400</v>
      </c>
      <c r="C469" s="6" t="s">
        <v>509</v>
      </c>
      <c r="D469" s="7">
        <v>257.3</v>
      </c>
      <c r="E469" s="7">
        <v>257.3</v>
      </c>
    </row>
    <row r="470" spans="1:5" ht="38.25">
      <c r="A470" s="45" t="s">
        <v>594</v>
      </c>
      <c r="B470" s="39" t="s">
        <v>595</v>
      </c>
      <c r="C470" s="39"/>
      <c r="D470" s="46">
        <f>D472+D478</f>
        <v>3455</v>
      </c>
      <c r="E470" s="46">
        <f>E472+E478</f>
        <v>3468</v>
      </c>
    </row>
    <row r="471" spans="1:5" ht="12.75">
      <c r="A471" s="9" t="s">
        <v>270</v>
      </c>
      <c r="B471" s="39"/>
      <c r="C471" s="39"/>
      <c r="D471" s="46"/>
      <c r="E471" s="46"/>
    </row>
    <row r="472" spans="1:5" ht="38.25" hidden="1">
      <c r="A472" s="9" t="s">
        <v>627</v>
      </c>
      <c r="B472" s="18" t="s">
        <v>628</v>
      </c>
      <c r="C472" s="18"/>
      <c r="D472" s="22">
        <f aca="true" t="shared" si="49" ref="D472:E476">D473</f>
        <v>0</v>
      </c>
      <c r="E472" s="22">
        <f t="shared" si="49"/>
        <v>0</v>
      </c>
    </row>
    <row r="473" spans="1:5" ht="25.5" hidden="1">
      <c r="A473" s="9" t="s">
        <v>629</v>
      </c>
      <c r="B473" s="18" t="s">
        <v>630</v>
      </c>
      <c r="C473" s="18"/>
      <c r="D473" s="22">
        <f t="shared" si="49"/>
        <v>0</v>
      </c>
      <c r="E473" s="22">
        <f t="shared" si="49"/>
        <v>0</v>
      </c>
    </row>
    <row r="474" spans="1:5" ht="25.5" hidden="1">
      <c r="A474" s="9" t="s">
        <v>631</v>
      </c>
      <c r="B474" s="18" t="s">
        <v>632</v>
      </c>
      <c r="C474" s="18"/>
      <c r="D474" s="22">
        <f t="shared" si="49"/>
        <v>0</v>
      </c>
      <c r="E474" s="22">
        <f t="shared" si="49"/>
        <v>0</v>
      </c>
    </row>
    <row r="475" spans="1:8" ht="63.75" hidden="1">
      <c r="A475" s="9" t="s">
        <v>633</v>
      </c>
      <c r="B475" s="18" t="s">
        <v>634</v>
      </c>
      <c r="C475" s="18"/>
      <c r="D475" s="22">
        <f t="shared" si="49"/>
        <v>0</v>
      </c>
      <c r="E475" s="22">
        <f t="shared" si="49"/>
        <v>0</v>
      </c>
      <c r="F475" s="26"/>
      <c r="G475" s="26"/>
      <c r="H475" s="26"/>
    </row>
    <row r="476" spans="1:8" ht="12.75" hidden="1">
      <c r="A476" s="13" t="s">
        <v>488</v>
      </c>
      <c r="B476" s="18" t="s">
        <v>634</v>
      </c>
      <c r="C476" s="18" t="s">
        <v>489</v>
      </c>
      <c r="D476" s="22">
        <f t="shared" si="49"/>
        <v>0</v>
      </c>
      <c r="E476" s="22">
        <f t="shared" si="49"/>
        <v>0</v>
      </c>
      <c r="F476" s="26"/>
      <c r="G476" s="26"/>
      <c r="H476" s="26"/>
    </row>
    <row r="477" spans="1:8" ht="38.25" hidden="1">
      <c r="A477" s="9" t="s">
        <v>0</v>
      </c>
      <c r="B477" s="18" t="s">
        <v>634</v>
      </c>
      <c r="C477" s="18" t="s">
        <v>1</v>
      </c>
      <c r="D477" s="22"/>
      <c r="E477" s="22"/>
      <c r="F477" s="26"/>
      <c r="G477" s="26"/>
      <c r="H477" s="26"/>
    </row>
    <row r="478" spans="1:8" ht="38.25">
      <c r="A478" s="9" t="s">
        <v>596</v>
      </c>
      <c r="B478" s="18" t="s">
        <v>597</v>
      </c>
      <c r="C478" s="18"/>
      <c r="D478" s="22">
        <f>D479+D484+D488+D497</f>
        <v>3455</v>
      </c>
      <c r="E478" s="22">
        <f>E479+E484+E488+E497</f>
        <v>3468</v>
      </c>
      <c r="F478" s="26"/>
      <c r="G478" s="26"/>
      <c r="H478" s="26"/>
    </row>
    <row r="479" spans="1:8" ht="25.5">
      <c r="A479" s="9" t="s">
        <v>598</v>
      </c>
      <c r="B479" s="18" t="s">
        <v>599</v>
      </c>
      <c r="C479" s="6"/>
      <c r="D479" s="7">
        <f aca="true" t="shared" si="50" ref="D479:E482">D480</f>
        <v>10</v>
      </c>
      <c r="E479" s="7">
        <f t="shared" si="50"/>
        <v>10</v>
      </c>
      <c r="F479" s="26"/>
      <c r="G479" s="26"/>
      <c r="H479" s="26"/>
    </row>
    <row r="480" spans="1:5" ht="63.75">
      <c r="A480" s="9" t="s">
        <v>600</v>
      </c>
      <c r="B480" s="18" t="s">
        <v>601</v>
      </c>
      <c r="C480" s="6"/>
      <c r="D480" s="7">
        <f t="shared" si="50"/>
        <v>10</v>
      </c>
      <c r="E480" s="7">
        <f t="shared" si="50"/>
        <v>10</v>
      </c>
    </row>
    <row r="481" spans="1:5" ht="25.5">
      <c r="A481" s="5" t="s">
        <v>448</v>
      </c>
      <c r="B481" s="18" t="s">
        <v>601</v>
      </c>
      <c r="C481" s="6" t="s">
        <v>449</v>
      </c>
      <c r="D481" s="7">
        <f t="shared" si="50"/>
        <v>10</v>
      </c>
      <c r="E481" s="7">
        <f t="shared" si="50"/>
        <v>10</v>
      </c>
    </row>
    <row r="482" spans="1:5" ht="38.25">
      <c r="A482" s="5" t="s">
        <v>450</v>
      </c>
      <c r="B482" s="18" t="s">
        <v>601</v>
      </c>
      <c r="C482" s="6" t="s">
        <v>451</v>
      </c>
      <c r="D482" s="7">
        <f t="shared" si="50"/>
        <v>10</v>
      </c>
      <c r="E482" s="7">
        <f t="shared" si="50"/>
        <v>10</v>
      </c>
    </row>
    <row r="483" spans="1:5" ht="38.25" hidden="1">
      <c r="A483" s="10" t="s">
        <v>454</v>
      </c>
      <c r="B483" s="18" t="s">
        <v>601</v>
      </c>
      <c r="C483" s="6" t="s">
        <v>455</v>
      </c>
      <c r="D483" s="7">
        <v>10</v>
      </c>
      <c r="E483" s="7">
        <v>10</v>
      </c>
    </row>
    <row r="484" spans="1:5" ht="38.25">
      <c r="A484" s="25" t="s">
        <v>362</v>
      </c>
      <c r="B484" s="6" t="s">
        <v>363</v>
      </c>
      <c r="C484" s="6"/>
      <c r="D484" s="22">
        <f aca="true" t="shared" si="51" ref="D484:E486">D485</f>
        <v>370.3</v>
      </c>
      <c r="E484" s="22">
        <f t="shared" si="51"/>
        <v>370.3</v>
      </c>
    </row>
    <row r="485" spans="1:5" ht="25.5">
      <c r="A485" s="25" t="s">
        <v>364</v>
      </c>
      <c r="B485" s="6" t="s">
        <v>365</v>
      </c>
      <c r="C485" s="6"/>
      <c r="D485" s="22">
        <f t="shared" si="51"/>
        <v>370.3</v>
      </c>
      <c r="E485" s="22">
        <f t="shared" si="51"/>
        <v>370.3</v>
      </c>
    </row>
    <row r="486" spans="1:5" ht="18.75" customHeight="1">
      <c r="A486" s="13" t="s">
        <v>488</v>
      </c>
      <c r="B486" s="6" t="s">
        <v>365</v>
      </c>
      <c r="C486" s="6" t="s">
        <v>489</v>
      </c>
      <c r="D486" s="22">
        <f t="shared" si="51"/>
        <v>370.3</v>
      </c>
      <c r="E486" s="22">
        <f t="shared" si="51"/>
        <v>370.3</v>
      </c>
    </row>
    <row r="487" spans="1:5" ht="48.75" customHeight="1">
      <c r="A487" s="25" t="s">
        <v>0</v>
      </c>
      <c r="B487" s="6" t="s">
        <v>365</v>
      </c>
      <c r="C487" s="6" t="s">
        <v>1</v>
      </c>
      <c r="D487" s="22">
        <v>370.3</v>
      </c>
      <c r="E487" s="22">
        <v>370.3</v>
      </c>
    </row>
    <row r="488" spans="1:5" ht="22.5" customHeight="1">
      <c r="A488" s="9" t="s">
        <v>113</v>
      </c>
      <c r="B488" s="18" t="s">
        <v>2</v>
      </c>
      <c r="C488" s="18"/>
      <c r="D488" s="22">
        <f>D489+D493</f>
        <v>2838.7</v>
      </c>
      <c r="E488" s="22">
        <f>E489+E493</f>
        <v>2838.7</v>
      </c>
    </row>
    <row r="489" spans="1:5" ht="51">
      <c r="A489" s="9" t="s">
        <v>3</v>
      </c>
      <c r="B489" s="18" t="s">
        <v>4</v>
      </c>
      <c r="C489" s="18"/>
      <c r="D489" s="22">
        <f aca="true" t="shared" si="52" ref="D489:E491">D490</f>
        <v>293.1</v>
      </c>
      <c r="E489" s="22">
        <f t="shared" si="52"/>
        <v>293.1</v>
      </c>
    </row>
    <row r="490" spans="1:5" ht="25.5">
      <c r="A490" s="5" t="s">
        <v>448</v>
      </c>
      <c r="B490" s="18" t="s">
        <v>4</v>
      </c>
      <c r="C490" s="18" t="s">
        <v>449</v>
      </c>
      <c r="D490" s="22">
        <f t="shared" si="52"/>
        <v>293.1</v>
      </c>
      <c r="E490" s="22">
        <f t="shared" si="52"/>
        <v>293.1</v>
      </c>
    </row>
    <row r="491" spans="1:5" ht="38.25">
      <c r="A491" s="5" t="s">
        <v>450</v>
      </c>
      <c r="B491" s="18" t="s">
        <v>4</v>
      </c>
      <c r="C491" s="18" t="s">
        <v>451</v>
      </c>
      <c r="D491" s="22">
        <f t="shared" si="52"/>
        <v>293.1</v>
      </c>
      <c r="E491" s="22">
        <f t="shared" si="52"/>
        <v>293.1</v>
      </c>
    </row>
    <row r="492" spans="1:5" ht="38.25" hidden="1">
      <c r="A492" s="10" t="s">
        <v>454</v>
      </c>
      <c r="B492" s="18" t="s">
        <v>4</v>
      </c>
      <c r="C492" s="18" t="s">
        <v>455</v>
      </c>
      <c r="D492" s="22">
        <v>293.1</v>
      </c>
      <c r="E492" s="22">
        <v>293.1</v>
      </c>
    </row>
    <row r="493" spans="1:5" ht="18.75" customHeight="1">
      <c r="A493" s="10" t="s">
        <v>5</v>
      </c>
      <c r="B493" s="18" t="s">
        <v>6</v>
      </c>
      <c r="C493" s="18"/>
      <c r="D493" s="22">
        <f aca="true" t="shared" si="53" ref="D493:E495">D494</f>
        <v>2545.6</v>
      </c>
      <c r="E493" s="22">
        <f t="shared" si="53"/>
        <v>2545.6</v>
      </c>
    </row>
    <row r="494" spans="1:5" ht="25.5">
      <c r="A494" s="5" t="s">
        <v>448</v>
      </c>
      <c r="B494" s="18" t="s">
        <v>6</v>
      </c>
      <c r="C494" s="18" t="s">
        <v>449</v>
      </c>
      <c r="D494" s="22">
        <f t="shared" si="53"/>
        <v>2545.6</v>
      </c>
      <c r="E494" s="22">
        <f t="shared" si="53"/>
        <v>2545.6</v>
      </c>
    </row>
    <row r="495" spans="1:5" ht="45.75" customHeight="1">
      <c r="A495" s="5" t="s">
        <v>450</v>
      </c>
      <c r="B495" s="18" t="s">
        <v>6</v>
      </c>
      <c r="C495" s="18" t="s">
        <v>451</v>
      </c>
      <c r="D495" s="22">
        <f t="shared" si="53"/>
        <v>2545.6</v>
      </c>
      <c r="E495" s="22">
        <f t="shared" si="53"/>
        <v>2545.6</v>
      </c>
    </row>
    <row r="496" spans="1:5" ht="38.25" hidden="1">
      <c r="A496" s="10" t="s">
        <v>454</v>
      </c>
      <c r="B496" s="18" t="s">
        <v>6</v>
      </c>
      <c r="C496" s="18" t="s">
        <v>455</v>
      </c>
      <c r="D496" s="22">
        <v>2545.6</v>
      </c>
      <c r="E496" s="22">
        <v>2545.6</v>
      </c>
    </row>
    <row r="497" spans="1:5" ht="55.5" customHeight="1">
      <c r="A497" s="5" t="s">
        <v>602</v>
      </c>
      <c r="B497" s="18" t="s">
        <v>603</v>
      </c>
      <c r="C497" s="6"/>
      <c r="D497" s="7">
        <f aca="true" t="shared" si="54" ref="D497:E499">D498</f>
        <v>236</v>
      </c>
      <c r="E497" s="7">
        <f t="shared" si="54"/>
        <v>249</v>
      </c>
    </row>
    <row r="498" spans="1:5" ht="33" customHeight="1">
      <c r="A498" s="5" t="s">
        <v>448</v>
      </c>
      <c r="B498" s="18" t="s">
        <v>603</v>
      </c>
      <c r="C498" s="6" t="s">
        <v>449</v>
      </c>
      <c r="D498" s="7">
        <f t="shared" si="54"/>
        <v>236</v>
      </c>
      <c r="E498" s="7">
        <f t="shared" si="54"/>
        <v>249</v>
      </c>
    </row>
    <row r="499" spans="1:5" ht="38.25">
      <c r="A499" s="5" t="s">
        <v>450</v>
      </c>
      <c r="B499" s="18" t="s">
        <v>603</v>
      </c>
      <c r="C499" s="6" t="s">
        <v>451</v>
      </c>
      <c r="D499" s="7">
        <f t="shared" si="54"/>
        <v>236</v>
      </c>
      <c r="E499" s="7">
        <f t="shared" si="54"/>
        <v>249</v>
      </c>
    </row>
    <row r="500" spans="1:5" ht="38.25" hidden="1">
      <c r="A500" s="10" t="s">
        <v>454</v>
      </c>
      <c r="B500" s="18" t="s">
        <v>603</v>
      </c>
      <c r="C500" s="6" t="s">
        <v>455</v>
      </c>
      <c r="D500" s="7">
        <v>236</v>
      </c>
      <c r="E500" s="7">
        <v>249</v>
      </c>
    </row>
    <row r="501" spans="1:5" ht="46.5" customHeight="1">
      <c r="A501" s="42" t="s">
        <v>456</v>
      </c>
      <c r="B501" s="39" t="s">
        <v>457</v>
      </c>
      <c r="C501" s="39"/>
      <c r="D501" s="40">
        <f>D503+D509+D527+D532+D556+D565+D571+D577</f>
        <v>90907.5</v>
      </c>
      <c r="E501" s="40">
        <f>E503+E509+E527+E532+E556+E565+E571+E577</f>
        <v>98762.29999999999</v>
      </c>
    </row>
    <row r="502" spans="1:5" ht="12.75">
      <c r="A502" s="5" t="s">
        <v>270</v>
      </c>
      <c r="B502" s="39"/>
      <c r="C502" s="39"/>
      <c r="D502" s="40"/>
      <c r="E502" s="40"/>
    </row>
    <row r="503" spans="1:5" ht="76.5">
      <c r="A503" s="21" t="s">
        <v>114</v>
      </c>
      <c r="B503" s="18" t="s">
        <v>522</v>
      </c>
      <c r="C503" s="18"/>
      <c r="D503" s="22">
        <f aca="true" t="shared" si="55" ref="D503:E507">D504</f>
        <v>2929</v>
      </c>
      <c r="E503" s="22">
        <f t="shared" si="55"/>
        <v>2929</v>
      </c>
    </row>
    <row r="504" spans="1:5" ht="54.75" customHeight="1">
      <c r="A504" s="21" t="s">
        <v>523</v>
      </c>
      <c r="B504" s="18" t="s">
        <v>524</v>
      </c>
      <c r="C504" s="18"/>
      <c r="D504" s="22">
        <f t="shared" si="55"/>
        <v>2929</v>
      </c>
      <c r="E504" s="22">
        <f t="shared" si="55"/>
        <v>2929</v>
      </c>
    </row>
    <row r="505" spans="1:5" ht="16.5" customHeight="1">
      <c r="A505" s="21" t="s">
        <v>525</v>
      </c>
      <c r="B505" s="18" t="s">
        <v>526</v>
      </c>
      <c r="C505" s="18"/>
      <c r="D505" s="22">
        <f t="shared" si="55"/>
        <v>2929</v>
      </c>
      <c r="E505" s="22">
        <f t="shared" si="55"/>
        <v>2929</v>
      </c>
    </row>
    <row r="506" spans="1:5" ht="47.25" customHeight="1">
      <c r="A506" s="13" t="s">
        <v>527</v>
      </c>
      <c r="B506" s="18" t="s">
        <v>526</v>
      </c>
      <c r="C506" s="18" t="s">
        <v>528</v>
      </c>
      <c r="D506" s="22">
        <f t="shared" si="55"/>
        <v>2929</v>
      </c>
      <c r="E506" s="22">
        <f t="shared" si="55"/>
        <v>2929</v>
      </c>
    </row>
    <row r="507" spans="1:5" ht="18.75" customHeight="1">
      <c r="A507" s="13" t="s">
        <v>529</v>
      </c>
      <c r="B507" s="18" t="s">
        <v>526</v>
      </c>
      <c r="C507" s="18" t="s">
        <v>530</v>
      </c>
      <c r="D507" s="22">
        <f t="shared" si="55"/>
        <v>2929</v>
      </c>
      <c r="E507" s="22">
        <f t="shared" si="55"/>
        <v>2929</v>
      </c>
    </row>
    <row r="508" spans="1:5" ht="72.75" customHeight="1" hidden="1">
      <c r="A508" s="23" t="s">
        <v>531</v>
      </c>
      <c r="B508" s="18" t="s">
        <v>526</v>
      </c>
      <c r="C508" s="18" t="s">
        <v>532</v>
      </c>
      <c r="D508" s="22">
        <v>2929</v>
      </c>
      <c r="E508" s="22">
        <v>2929</v>
      </c>
    </row>
    <row r="509" spans="1:5" ht="72" customHeight="1">
      <c r="A509" s="5" t="s">
        <v>458</v>
      </c>
      <c r="B509" s="6" t="s">
        <v>459</v>
      </c>
      <c r="C509" s="18"/>
      <c r="D509" s="22">
        <f>D510</f>
        <v>1682</v>
      </c>
      <c r="E509" s="22">
        <f>E510</f>
        <v>1682</v>
      </c>
    </row>
    <row r="510" spans="1:5" ht="81.75" customHeight="1">
      <c r="A510" s="5" t="s">
        <v>460</v>
      </c>
      <c r="B510" s="18" t="s">
        <v>461</v>
      </c>
      <c r="C510" s="18"/>
      <c r="D510" s="22">
        <f>D511+D515+D519+D523</f>
        <v>1682</v>
      </c>
      <c r="E510" s="22">
        <f>E511+E515+E519+E523</f>
        <v>1682</v>
      </c>
    </row>
    <row r="511" spans="1:5" ht="76.5" hidden="1">
      <c r="A511" s="5" t="s">
        <v>462</v>
      </c>
      <c r="B511" s="6" t="s">
        <v>463</v>
      </c>
      <c r="C511" s="6"/>
      <c r="D511" s="7">
        <f aca="true" t="shared" si="56" ref="D511:E513">D512</f>
        <v>0</v>
      </c>
      <c r="E511" s="7">
        <f t="shared" si="56"/>
        <v>0</v>
      </c>
    </row>
    <row r="512" spans="1:5" ht="25.5" hidden="1">
      <c r="A512" s="5" t="s">
        <v>448</v>
      </c>
      <c r="B512" s="6" t="s">
        <v>463</v>
      </c>
      <c r="C512" s="6" t="s">
        <v>449</v>
      </c>
      <c r="D512" s="7">
        <f t="shared" si="56"/>
        <v>0</v>
      </c>
      <c r="E512" s="7">
        <f t="shared" si="56"/>
        <v>0</v>
      </c>
    </row>
    <row r="513" spans="1:5" ht="38.25" hidden="1">
      <c r="A513" s="5" t="s">
        <v>450</v>
      </c>
      <c r="B513" s="6" t="s">
        <v>463</v>
      </c>
      <c r="C513" s="6" t="s">
        <v>451</v>
      </c>
      <c r="D513" s="7">
        <f t="shared" si="56"/>
        <v>0</v>
      </c>
      <c r="E513" s="7">
        <f t="shared" si="56"/>
        <v>0</v>
      </c>
    </row>
    <row r="514" spans="1:5" ht="25.5" hidden="1">
      <c r="A514" s="9" t="s">
        <v>452</v>
      </c>
      <c r="B514" s="6" t="s">
        <v>463</v>
      </c>
      <c r="C514" s="6" t="s">
        <v>453</v>
      </c>
      <c r="D514" s="7">
        <f>200-200</f>
        <v>0</v>
      </c>
      <c r="E514" s="7">
        <f>200-200</f>
        <v>0</v>
      </c>
    </row>
    <row r="515" spans="1:5" ht="25.5">
      <c r="A515" s="5" t="s">
        <v>464</v>
      </c>
      <c r="B515" s="6" t="s">
        <v>465</v>
      </c>
      <c r="C515" s="6"/>
      <c r="D515" s="7">
        <f aca="true" t="shared" si="57" ref="D515:E517">D516</f>
        <v>768.9</v>
      </c>
      <c r="E515" s="7">
        <f t="shared" si="57"/>
        <v>768.9</v>
      </c>
    </row>
    <row r="516" spans="1:5" ht="25.5">
      <c r="A516" s="5" t="s">
        <v>448</v>
      </c>
      <c r="B516" s="6" t="s">
        <v>465</v>
      </c>
      <c r="C516" s="6" t="s">
        <v>449</v>
      </c>
      <c r="D516" s="7">
        <f t="shared" si="57"/>
        <v>768.9</v>
      </c>
      <c r="E516" s="7">
        <f t="shared" si="57"/>
        <v>768.9</v>
      </c>
    </row>
    <row r="517" spans="1:5" ht="38.25">
      <c r="A517" s="5" t="s">
        <v>450</v>
      </c>
      <c r="B517" s="6" t="s">
        <v>465</v>
      </c>
      <c r="C517" s="6" t="s">
        <v>451</v>
      </c>
      <c r="D517" s="7">
        <f t="shared" si="57"/>
        <v>768.9</v>
      </c>
      <c r="E517" s="7">
        <f t="shared" si="57"/>
        <v>768.9</v>
      </c>
    </row>
    <row r="518" spans="1:5" ht="25.5" hidden="1">
      <c r="A518" s="9" t="s">
        <v>452</v>
      </c>
      <c r="B518" s="6" t="s">
        <v>465</v>
      </c>
      <c r="C518" s="6" t="s">
        <v>453</v>
      </c>
      <c r="D518" s="7">
        <v>768.9</v>
      </c>
      <c r="E518" s="7">
        <v>768.9</v>
      </c>
    </row>
    <row r="519" spans="1:5" ht="38.25">
      <c r="A519" s="5" t="s">
        <v>504</v>
      </c>
      <c r="B519" s="6" t="s">
        <v>505</v>
      </c>
      <c r="C519" s="6"/>
      <c r="D519" s="7">
        <f aca="true" t="shared" si="58" ref="D519:E521">D520</f>
        <v>476</v>
      </c>
      <c r="E519" s="7">
        <f t="shared" si="58"/>
        <v>476</v>
      </c>
    </row>
    <row r="520" spans="1:5" ht="25.5">
      <c r="A520" s="5" t="s">
        <v>448</v>
      </c>
      <c r="B520" s="6" t="s">
        <v>505</v>
      </c>
      <c r="C520" s="6" t="s">
        <v>449</v>
      </c>
      <c r="D520" s="7">
        <f t="shared" si="58"/>
        <v>476</v>
      </c>
      <c r="E520" s="7">
        <f t="shared" si="58"/>
        <v>476</v>
      </c>
    </row>
    <row r="521" spans="1:5" ht="38.25">
      <c r="A521" s="5" t="s">
        <v>450</v>
      </c>
      <c r="B521" s="6" t="s">
        <v>505</v>
      </c>
      <c r="C521" s="6" t="s">
        <v>451</v>
      </c>
      <c r="D521" s="7">
        <f t="shared" si="58"/>
        <v>476</v>
      </c>
      <c r="E521" s="7">
        <f t="shared" si="58"/>
        <v>476</v>
      </c>
    </row>
    <row r="522" spans="1:5" ht="25.5" hidden="1">
      <c r="A522" s="9" t="s">
        <v>452</v>
      </c>
      <c r="B522" s="6" t="s">
        <v>505</v>
      </c>
      <c r="C522" s="6" t="s">
        <v>453</v>
      </c>
      <c r="D522" s="7">
        <v>476</v>
      </c>
      <c r="E522" s="7">
        <v>476</v>
      </c>
    </row>
    <row r="523" spans="1:5" ht="43.5" customHeight="1">
      <c r="A523" s="5" t="s">
        <v>533</v>
      </c>
      <c r="B523" s="6" t="s">
        <v>534</v>
      </c>
      <c r="C523" s="6"/>
      <c r="D523" s="7">
        <f aca="true" t="shared" si="59" ref="D523:E525">D524</f>
        <v>437.1</v>
      </c>
      <c r="E523" s="7">
        <f t="shared" si="59"/>
        <v>437.1</v>
      </c>
    </row>
    <row r="524" spans="1:5" ht="30" customHeight="1">
      <c r="A524" s="5" t="s">
        <v>448</v>
      </c>
      <c r="B524" s="6" t="s">
        <v>534</v>
      </c>
      <c r="C524" s="6" t="s">
        <v>449</v>
      </c>
      <c r="D524" s="7">
        <f t="shared" si="59"/>
        <v>437.1</v>
      </c>
      <c r="E524" s="7">
        <f t="shared" si="59"/>
        <v>437.1</v>
      </c>
    </row>
    <row r="525" spans="1:5" ht="44.25" customHeight="1">
      <c r="A525" s="5" t="s">
        <v>450</v>
      </c>
      <c r="B525" s="6" t="s">
        <v>534</v>
      </c>
      <c r="C525" s="6" t="s">
        <v>451</v>
      </c>
      <c r="D525" s="7">
        <f t="shared" si="59"/>
        <v>437.1</v>
      </c>
      <c r="E525" s="7">
        <f t="shared" si="59"/>
        <v>437.1</v>
      </c>
    </row>
    <row r="526" spans="1:5" ht="25.5" hidden="1">
      <c r="A526" s="9" t="s">
        <v>452</v>
      </c>
      <c r="B526" s="6" t="s">
        <v>534</v>
      </c>
      <c r="C526" s="6" t="s">
        <v>453</v>
      </c>
      <c r="D526" s="7">
        <v>437.1</v>
      </c>
      <c r="E526" s="7">
        <v>437.1</v>
      </c>
    </row>
    <row r="527" spans="1:5" ht="31.5" customHeight="1">
      <c r="A527" s="34" t="s">
        <v>411</v>
      </c>
      <c r="B527" s="6" t="s">
        <v>412</v>
      </c>
      <c r="C527" s="6"/>
      <c r="D527" s="7">
        <f aca="true" t="shared" si="60" ref="D527:E530">D528</f>
        <v>3267</v>
      </c>
      <c r="E527" s="7">
        <f t="shared" si="60"/>
        <v>3267</v>
      </c>
    </row>
    <row r="528" spans="1:5" ht="32.25" customHeight="1">
      <c r="A528" s="30" t="s">
        <v>413</v>
      </c>
      <c r="B528" s="6" t="s">
        <v>414</v>
      </c>
      <c r="C528" s="6"/>
      <c r="D528" s="7">
        <f t="shared" si="60"/>
        <v>3267</v>
      </c>
      <c r="E528" s="7">
        <f t="shared" si="60"/>
        <v>3267</v>
      </c>
    </row>
    <row r="529" spans="1:5" ht="60" customHeight="1">
      <c r="A529" s="30" t="s">
        <v>287</v>
      </c>
      <c r="B529" s="6" t="s">
        <v>415</v>
      </c>
      <c r="C529" s="6"/>
      <c r="D529" s="7">
        <f t="shared" si="60"/>
        <v>3267</v>
      </c>
      <c r="E529" s="7">
        <f t="shared" si="60"/>
        <v>3267</v>
      </c>
    </row>
    <row r="530" spans="1:5" ht="32.25" customHeight="1">
      <c r="A530" s="25" t="s">
        <v>416</v>
      </c>
      <c r="B530" s="6" t="s">
        <v>415</v>
      </c>
      <c r="C530" s="6" t="s">
        <v>417</v>
      </c>
      <c r="D530" s="7">
        <f t="shared" si="60"/>
        <v>3267</v>
      </c>
      <c r="E530" s="7">
        <f t="shared" si="60"/>
        <v>3267</v>
      </c>
    </row>
    <row r="531" spans="1:5" ht="21.75" customHeight="1">
      <c r="A531" s="25" t="s">
        <v>418</v>
      </c>
      <c r="B531" s="6" t="s">
        <v>415</v>
      </c>
      <c r="C531" s="6" t="s">
        <v>419</v>
      </c>
      <c r="D531" s="7">
        <v>3267</v>
      </c>
      <c r="E531" s="7">
        <v>3267</v>
      </c>
    </row>
    <row r="532" spans="1:5" ht="45" customHeight="1">
      <c r="A532" s="9" t="s">
        <v>535</v>
      </c>
      <c r="B532" s="6" t="s">
        <v>536</v>
      </c>
      <c r="C532" s="6"/>
      <c r="D532" s="7">
        <f>D533+D538+D551</f>
        <v>1163.5</v>
      </c>
      <c r="E532" s="7">
        <f>E533+E538+E551</f>
        <v>2372.2000000000003</v>
      </c>
    </row>
    <row r="533" spans="1:5" ht="43.5" customHeight="1">
      <c r="A533" s="9" t="s">
        <v>537</v>
      </c>
      <c r="B533" s="6" t="s">
        <v>538</v>
      </c>
      <c r="C533" s="6"/>
      <c r="D533" s="7">
        <f aca="true" t="shared" si="61" ref="D533:E536">D534</f>
        <v>25.8</v>
      </c>
      <c r="E533" s="7">
        <f t="shared" si="61"/>
        <v>25.8</v>
      </c>
    </row>
    <row r="534" spans="1:5" ht="51">
      <c r="A534" s="9" t="s">
        <v>539</v>
      </c>
      <c r="B534" s="6" t="s">
        <v>540</v>
      </c>
      <c r="C534" s="6"/>
      <c r="D534" s="7">
        <f t="shared" si="61"/>
        <v>25.8</v>
      </c>
      <c r="E534" s="7">
        <f t="shared" si="61"/>
        <v>25.8</v>
      </c>
    </row>
    <row r="535" spans="1:5" ht="25.5">
      <c r="A535" s="5" t="s">
        <v>448</v>
      </c>
      <c r="B535" s="6" t="s">
        <v>540</v>
      </c>
      <c r="C535" s="6" t="s">
        <v>449</v>
      </c>
      <c r="D535" s="7">
        <f t="shared" si="61"/>
        <v>25.8</v>
      </c>
      <c r="E535" s="7">
        <f t="shared" si="61"/>
        <v>25.8</v>
      </c>
    </row>
    <row r="536" spans="1:5" ht="38.25">
      <c r="A536" s="5" t="s">
        <v>450</v>
      </c>
      <c r="B536" s="6" t="s">
        <v>540</v>
      </c>
      <c r="C536" s="6" t="s">
        <v>451</v>
      </c>
      <c r="D536" s="7">
        <f t="shared" si="61"/>
        <v>25.8</v>
      </c>
      <c r="E536" s="7">
        <f t="shared" si="61"/>
        <v>25.8</v>
      </c>
    </row>
    <row r="537" spans="1:5" ht="38.25" hidden="1">
      <c r="A537" s="10" t="s">
        <v>454</v>
      </c>
      <c r="B537" s="6" t="s">
        <v>540</v>
      </c>
      <c r="C537" s="6" t="s">
        <v>455</v>
      </c>
      <c r="D537" s="7">
        <v>25.8</v>
      </c>
      <c r="E537" s="7">
        <v>25.8</v>
      </c>
    </row>
    <row r="538" spans="1:5" ht="51">
      <c r="A538" s="9" t="s">
        <v>541</v>
      </c>
      <c r="B538" s="6" t="s">
        <v>542</v>
      </c>
      <c r="C538" s="6"/>
      <c r="D538" s="7">
        <f>D539+D543+D547</f>
        <v>998.7</v>
      </c>
      <c r="E538" s="7">
        <f>E539+E543+E547</f>
        <v>2207.4</v>
      </c>
    </row>
    <row r="539" spans="1:5" ht="76.5">
      <c r="A539" s="9" t="s">
        <v>115</v>
      </c>
      <c r="B539" s="6" t="s">
        <v>543</v>
      </c>
      <c r="C539" s="6"/>
      <c r="D539" s="7">
        <f aca="true" t="shared" si="62" ref="D539:E541">D540</f>
        <v>788.7</v>
      </c>
      <c r="E539" s="7">
        <f t="shared" si="62"/>
        <v>1997.4</v>
      </c>
    </row>
    <row r="540" spans="1:5" ht="25.5">
      <c r="A540" s="5" t="s">
        <v>448</v>
      </c>
      <c r="B540" s="6" t="s">
        <v>543</v>
      </c>
      <c r="C540" s="6" t="s">
        <v>449</v>
      </c>
      <c r="D540" s="7">
        <f t="shared" si="62"/>
        <v>788.7</v>
      </c>
      <c r="E540" s="7">
        <f t="shared" si="62"/>
        <v>1997.4</v>
      </c>
    </row>
    <row r="541" spans="1:5" ht="38.25">
      <c r="A541" s="5" t="s">
        <v>450</v>
      </c>
      <c r="B541" s="6" t="s">
        <v>543</v>
      </c>
      <c r="C541" s="6" t="s">
        <v>451</v>
      </c>
      <c r="D541" s="7">
        <f t="shared" si="62"/>
        <v>788.7</v>
      </c>
      <c r="E541" s="7">
        <f t="shared" si="62"/>
        <v>1997.4</v>
      </c>
    </row>
    <row r="542" spans="1:5" ht="38.25" hidden="1">
      <c r="A542" s="10" t="s">
        <v>454</v>
      </c>
      <c r="B542" s="6" t="s">
        <v>543</v>
      </c>
      <c r="C542" s="6" t="s">
        <v>455</v>
      </c>
      <c r="D542" s="7">
        <v>788.7</v>
      </c>
      <c r="E542" s="7">
        <v>1997.4</v>
      </c>
    </row>
    <row r="543" spans="1:5" ht="57" customHeight="1">
      <c r="A543" s="9" t="s">
        <v>544</v>
      </c>
      <c r="B543" s="6" t="s">
        <v>545</v>
      </c>
      <c r="C543" s="6"/>
      <c r="D543" s="7">
        <f aca="true" t="shared" si="63" ref="D543:E545">D544</f>
        <v>110</v>
      </c>
      <c r="E543" s="7">
        <f t="shared" si="63"/>
        <v>110</v>
      </c>
    </row>
    <row r="544" spans="1:5" ht="25.5">
      <c r="A544" s="5" t="s">
        <v>448</v>
      </c>
      <c r="B544" s="6" t="s">
        <v>545</v>
      </c>
      <c r="C544" s="6" t="s">
        <v>449</v>
      </c>
      <c r="D544" s="7">
        <f t="shared" si="63"/>
        <v>110</v>
      </c>
      <c r="E544" s="7">
        <f t="shared" si="63"/>
        <v>110</v>
      </c>
    </row>
    <row r="545" spans="1:5" ht="38.25">
      <c r="A545" s="5" t="s">
        <v>450</v>
      </c>
      <c r="B545" s="6" t="s">
        <v>545</v>
      </c>
      <c r="C545" s="6" t="s">
        <v>451</v>
      </c>
      <c r="D545" s="7">
        <f t="shared" si="63"/>
        <v>110</v>
      </c>
      <c r="E545" s="7">
        <f t="shared" si="63"/>
        <v>110</v>
      </c>
    </row>
    <row r="546" spans="1:5" ht="38.25" hidden="1">
      <c r="A546" s="10" t="s">
        <v>454</v>
      </c>
      <c r="B546" s="6" t="s">
        <v>545</v>
      </c>
      <c r="C546" s="6" t="s">
        <v>455</v>
      </c>
      <c r="D546" s="7">
        <v>110</v>
      </c>
      <c r="E546" s="7">
        <v>110</v>
      </c>
    </row>
    <row r="547" spans="1:5" ht="83.25" customHeight="1">
      <c r="A547" s="9" t="s">
        <v>546</v>
      </c>
      <c r="B547" s="6" t="s">
        <v>547</v>
      </c>
      <c r="C547" s="6"/>
      <c r="D547" s="7">
        <f aca="true" t="shared" si="64" ref="D547:E549">D548</f>
        <v>100</v>
      </c>
      <c r="E547" s="7">
        <f t="shared" si="64"/>
        <v>100</v>
      </c>
    </row>
    <row r="548" spans="1:5" ht="25.5">
      <c r="A548" s="5" t="s">
        <v>448</v>
      </c>
      <c r="B548" s="6" t="s">
        <v>547</v>
      </c>
      <c r="C548" s="6" t="s">
        <v>449</v>
      </c>
      <c r="D548" s="7">
        <f t="shared" si="64"/>
        <v>100</v>
      </c>
      <c r="E548" s="7">
        <f t="shared" si="64"/>
        <v>100</v>
      </c>
    </row>
    <row r="549" spans="1:5" ht="38.25">
      <c r="A549" s="5" t="s">
        <v>450</v>
      </c>
      <c r="B549" s="6" t="s">
        <v>547</v>
      </c>
      <c r="C549" s="6" t="s">
        <v>451</v>
      </c>
      <c r="D549" s="7">
        <f t="shared" si="64"/>
        <v>100</v>
      </c>
      <c r="E549" s="7">
        <f t="shared" si="64"/>
        <v>100</v>
      </c>
    </row>
    <row r="550" spans="1:5" ht="38.25" hidden="1">
      <c r="A550" s="10" t="s">
        <v>454</v>
      </c>
      <c r="B550" s="6" t="s">
        <v>547</v>
      </c>
      <c r="C550" s="6" t="s">
        <v>455</v>
      </c>
      <c r="D550" s="7">
        <v>100</v>
      </c>
      <c r="E550" s="7">
        <v>100</v>
      </c>
    </row>
    <row r="551" spans="1:5" ht="25.5">
      <c r="A551" s="9" t="s">
        <v>548</v>
      </c>
      <c r="B551" s="6" t="s">
        <v>549</v>
      </c>
      <c r="C551" s="6"/>
      <c r="D551" s="7">
        <f aca="true" t="shared" si="65" ref="D551:E554">D552</f>
        <v>139</v>
      </c>
      <c r="E551" s="7">
        <f t="shared" si="65"/>
        <v>139</v>
      </c>
    </row>
    <row r="552" spans="1:5" ht="25.5">
      <c r="A552" s="9" t="s">
        <v>550</v>
      </c>
      <c r="B552" s="6" t="s">
        <v>551</v>
      </c>
      <c r="C552" s="6"/>
      <c r="D552" s="7">
        <f t="shared" si="65"/>
        <v>139</v>
      </c>
      <c r="E552" s="7">
        <f t="shared" si="65"/>
        <v>139</v>
      </c>
    </row>
    <row r="553" spans="1:5" ht="25.5">
      <c r="A553" s="5" t="s">
        <v>448</v>
      </c>
      <c r="B553" s="6" t="s">
        <v>551</v>
      </c>
      <c r="C553" s="6" t="s">
        <v>449</v>
      </c>
      <c r="D553" s="7">
        <f t="shared" si="65"/>
        <v>139</v>
      </c>
      <c r="E553" s="7">
        <f t="shared" si="65"/>
        <v>139</v>
      </c>
    </row>
    <row r="554" spans="1:5" ht="38.25">
      <c r="A554" s="5" t="s">
        <v>450</v>
      </c>
      <c r="B554" s="6" t="s">
        <v>551</v>
      </c>
      <c r="C554" s="6" t="s">
        <v>451</v>
      </c>
      <c r="D554" s="7">
        <f t="shared" si="65"/>
        <v>139</v>
      </c>
      <c r="E554" s="7">
        <f t="shared" si="65"/>
        <v>139</v>
      </c>
    </row>
    <row r="555" spans="1:5" ht="38.25" hidden="1">
      <c r="A555" s="10" t="s">
        <v>454</v>
      </c>
      <c r="B555" s="6" t="s">
        <v>551</v>
      </c>
      <c r="C555" s="6" t="s">
        <v>455</v>
      </c>
      <c r="D555" s="7">
        <v>139</v>
      </c>
      <c r="E555" s="7">
        <v>139</v>
      </c>
    </row>
    <row r="556" spans="1:5" ht="28.5">
      <c r="A556" s="5" t="s">
        <v>466</v>
      </c>
      <c r="B556" s="6" t="s">
        <v>467</v>
      </c>
      <c r="C556" s="6"/>
      <c r="D556" s="7">
        <f>D557</f>
        <v>3788</v>
      </c>
      <c r="E556" s="7">
        <f>E557</f>
        <v>3788</v>
      </c>
    </row>
    <row r="557" spans="1:5" ht="76.5">
      <c r="A557" s="5" t="s">
        <v>468</v>
      </c>
      <c r="B557" s="6" t="s">
        <v>469</v>
      </c>
      <c r="C557" s="6"/>
      <c r="D557" s="7">
        <f>D558+D561</f>
        <v>3788</v>
      </c>
      <c r="E557" s="7">
        <f>E558+E561</f>
        <v>3788</v>
      </c>
    </row>
    <row r="558" spans="1:5" ht="63.75">
      <c r="A558" s="5" t="s">
        <v>438</v>
      </c>
      <c r="B558" s="6" t="s">
        <v>469</v>
      </c>
      <c r="C558" s="6" t="s">
        <v>439</v>
      </c>
      <c r="D558" s="7">
        <f>D559</f>
        <v>2786.9</v>
      </c>
      <c r="E558" s="7">
        <f>E559</f>
        <v>2751.9</v>
      </c>
    </row>
    <row r="559" spans="1:5" ht="35.25" customHeight="1">
      <c r="A559" s="5" t="s">
        <v>440</v>
      </c>
      <c r="B559" s="6" t="s">
        <v>469</v>
      </c>
      <c r="C559" s="6" t="s">
        <v>441</v>
      </c>
      <c r="D559" s="7">
        <f>D560</f>
        <v>2786.9</v>
      </c>
      <c r="E559" s="7">
        <f>E560</f>
        <v>2751.9</v>
      </c>
    </row>
    <row r="560" spans="1:5" ht="19.5" customHeight="1" hidden="1">
      <c r="A560" s="5" t="s">
        <v>442</v>
      </c>
      <c r="B560" s="6" t="s">
        <v>469</v>
      </c>
      <c r="C560" s="6" t="s">
        <v>443</v>
      </c>
      <c r="D560" s="7">
        <f>2857.9-71</f>
        <v>2786.9</v>
      </c>
      <c r="E560" s="7">
        <f>2857.9-106</f>
        <v>2751.9</v>
      </c>
    </row>
    <row r="561" spans="1:5" ht="30.75" customHeight="1">
      <c r="A561" s="5" t="s">
        <v>448</v>
      </c>
      <c r="B561" s="6" t="s">
        <v>469</v>
      </c>
      <c r="C561" s="6" t="s">
        <v>449</v>
      </c>
      <c r="D561" s="7">
        <f>D562</f>
        <v>1001.1</v>
      </c>
      <c r="E561" s="7">
        <f>E562</f>
        <v>1036.1</v>
      </c>
    </row>
    <row r="562" spans="1:5" ht="38.25">
      <c r="A562" s="5" t="s">
        <v>450</v>
      </c>
      <c r="B562" s="6" t="s">
        <v>469</v>
      </c>
      <c r="C562" s="6" t="s">
        <v>451</v>
      </c>
      <c r="D562" s="7">
        <f>D563+D564</f>
        <v>1001.1</v>
      </c>
      <c r="E562" s="7">
        <f>E563+E564</f>
        <v>1036.1</v>
      </c>
    </row>
    <row r="563" spans="1:5" ht="25.5" hidden="1">
      <c r="A563" s="9" t="s">
        <v>452</v>
      </c>
      <c r="B563" s="6" t="s">
        <v>469</v>
      </c>
      <c r="C563" s="6" t="s">
        <v>453</v>
      </c>
      <c r="D563" s="7">
        <v>125</v>
      </c>
      <c r="E563" s="7">
        <v>125</v>
      </c>
    </row>
    <row r="564" spans="1:5" ht="38.25" hidden="1">
      <c r="A564" s="10" t="s">
        <v>454</v>
      </c>
      <c r="B564" s="6" t="s">
        <v>469</v>
      </c>
      <c r="C564" s="6" t="s">
        <v>455</v>
      </c>
      <c r="D564" s="7">
        <v>876.1</v>
      </c>
      <c r="E564" s="7">
        <v>911.1</v>
      </c>
    </row>
    <row r="565" spans="1:5" ht="28.5">
      <c r="A565" s="5" t="s">
        <v>470</v>
      </c>
      <c r="B565" s="6" t="s">
        <v>471</v>
      </c>
      <c r="C565" s="6"/>
      <c r="D565" s="7">
        <f aca="true" t="shared" si="66" ref="D565:E569">D566</f>
        <v>200</v>
      </c>
      <c r="E565" s="7">
        <f t="shared" si="66"/>
        <v>200</v>
      </c>
    </row>
    <row r="566" spans="1:5" ht="38.25">
      <c r="A566" s="47" t="s">
        <v>472</v>
      </c>
      <c r="B566" s="6" t="s">
        <v>473</v>
      </c>
      <c r="C566" s="6"/>
      <c r="D566" s="7">
        <f t="shared" si="66"/>
        <v>200</v>
      </c>
      <c r="E566" s="7">
        <f t="shared" si="66"/>
        <v>200</v>
      </c>
    </row>
    <row r="567" spans="1:5" ht="38.25">
      <c r="A567" s="11" t="s">
        <v>474</v>
      </c>
      <c r="B567" s="6" t="s">
        <v>475</v>
      </c>
      <c r="C567" s="6"/>
      <c r="D567" s="7">
        <f t="shared" si="66"/>
        <v>200</v>
      </c>
      <c r="E567" s="7">
        <f t="shared" si="66"/>
        <v>200</v>
      </c>
    </row>
    <row r="568" spans="1:5" ht="25.5">
      <c r="A568" s="5" t="s">
        <v>448</v>
      </c>
      <c r="B568" s="6" t="s">
        <v>475</v>
      </c>
      <c r="C568" s="6" t="s">
        <v>449</v>
      </c>
      <c r="D568" s="7">
        <f t="shared" si="66"/>
        <v>200</v>
      </c>
      <c r="E568" s="7">
        <f t="shared" si="66"/>
        <v>200</v>
      </c>
    </row>
    <row r="569" spans="1:5" ht="38.25">
      <c r="A569" s="5" t="s">
        <v>450</v>
      </c>
      <c r="B569" s="6" t="s">
        <v>475</v>
      </c>
      <c r="C569" s="6" t="s">
        <v>451</v>
      </c>
      <c r="D569" s="7">
        <f t="shared" si="66"/>
        <v>200</v>
      </c>
      <c r="E569" s="7">
        <f t="shared" si="66"/>
        <v>200</v>
      </c>
    </row>
    <row r="570" spans="1:5" ht="38.25" hidden="1">
      <c r="A570" s="10" t="s">
        <v>454</v>
      </c>
      <c r="B570" s="6" t="s">
        <v>475</v>
      </c>
      <c r="C570" s="6" t="s">
        <v>455</v>
      </c>
      <c r="D570" s="7">
        <v>200</v>
      </c>
      <c r="E570" s="7">
        <v>200</v>
      </c>
    </row>
    <row r="571" spans="1:5" ht="38.25">
      <c r="A571" s="11" t="s">
        <v>476</v>
      </c>
      <c r="B571" s="6" t="s">
        <v>477</v>
      </c>
      <c r="C571" s="6"/>
      <c r="D571" s="7">
        <f aca="true" t="shared" si="67" ref="D571:E575">D572</f>
        <v>570</v>
      </c>
      <c r="E571" s="7">
        <f t="shared" si="67"/>
        <v>570</v>
      </c>
    </row>
    <row r="572" spans="1:5" ht="76.5">
      <c r="A572" s="11" t="s">
        <v>478</v>
      </c>
      <c r="B572" s="6" t="s">
        <v>479</v>
      </c>
      <c r="C572" s="6"/>
      <c r="D572" s="7">
        <f t="shared" si="67"/>
        <v>570</v>
      </c>
      <c r="E572" s="7">
        <f t="shared" si="67"/>
        <v>570</v>
      </c>
    </row>
    <row r="573" spans="1:5" ht="25.5">
      <c r="A573" s="11" t="s">
        <v>480</v>
      </c>
      <c r="B573" s="6" t="s">
        <v>481</v>
      </c>
      <c r="C573" s="6"/>
      <c r="D573" s="7">
        <f t="shared" si="67"/>
        <v>570</v>
      </c>
      <c r="E573" s="7">
        <f t="shared" si="67"/>
        <v>570</v>
      </c>
    </row>
    <row r="574" spans="1:5" ht="29.25" customHeight="1">
      <c r="A574" s="5" t="s">
        <v>448</v>
      </c>
      <c r="B574" s="6" t="s">
        <v>481</v>
      </c>
      <c r="C574" s="6" t="s">
        <v>449</v>
      </c>
      <c r="D574" s="7">
        <f t="shared" si="67"/>
        <v>570</v>
      </c>
      <c r="E574" s="7">
        <f t="shared" si="67"/>
        <v>570</v>
      </c>
    </row>
    <row r="575" spans="1:5" ht="38.25">
      <c r="A575" s="5" t="s">
        <v>450</v>
      </c>
      <c r="B575" s="6" t="s">
        <v>481</v>
      </c>
      <c r="C575" s="6" t="s">
        <v>451</v>
      </c>
      <c r="D575" s="7">
        <f t="shared" si="67"/>
        <v>570</v>
      </c>
      <c r="E575" s="7">
        <f t="shared" si="67"/>
        <v>570</v>
      </c>
    </row>
    <row r="576" spans="1:5" ht="38.25" hidden="1">
      <c r="A576" s="10" t="s">
        <v>454</v>
      </c>
      <c r="B576" s="6" t="s">
        <v>481</v>
      </c>
      <c r="C576" s="6" t="s">
        <v>455</v>
      </c>
      <c r="D576" s="7">
        <v>570</v>
      </c>
      <c r="E576" s="7">
        <v>570</v>
      </c>
    </row>
    <row r="577" spans="1:5" ht="39.75" customHeight="1">
      <c r="A577" s="11" t="s">
        <v>482</v>
      </c>
      <c r="B577" s="6" t="s">
        <v>483</v>
      </c>
      <c r="C577" s="6"/>
      <c r="D577" s="7">
        <f>D578+D621</f>
        <v>77308</v>
      </c>
      <c r="E577" s="7">
        <f>E578+E621</f>
        <v>83954.09999999999</v>
      </c>
    </row>
    <row r="578" spans="1:5" ht="17.25" customHeight="1">
      <c r="A578" s="11" t="s">
        <v>484</v>
      </c>
      <c r="B578" s="6" t="s">
        <v>485</v>
      </c>
      <c r="C578" s="6"/>
      <c r="D578" s="7">
        <f>D579+D592+D607</f>
        <v>73229</v>
      </c>
      <c r="E578" s="7">
        <f>E579+E592+E607</f>
        <v>79875.09999999999</v>
      </c>
    </row>
    <row r="579" spans="1:5" ht="54.75" customHeight="1">
      <c r="A579" s="11" t="s">
        <v>486</v>
      </c>
      <c r="B579" s="6" t="s">
        <v>487</v>
      </c>
      <c r="C579" s="6"/>
      <c r="D579" s="12">
        <f>D580+D583+D586+D589</f>
        <v>53308.299999999996</v>
      </c>
      <c r="E579" s="12">
        <f>E580+E583+E586+E589</f>
        <v>59954.4</v>
      </c>
    </row>
    <row r="580" spans="1:5" ht="69.75" customHeight="1">
      <c r="A580" s="5" t="s">
        <v>438</v>
      </c>
      <c r="B580" s="6" t="s">
        <v>487</v>
      </c>
      <c r="C580" s="6" t="s">
        <v>439</v>
      </c>
      <c r="D580" s="12">
        <f>D581</f>
        <v>43813.799999999996</v>
      </c>
      <c r="E580" s="12">
        <f>E581</f>
        <v>50481.9</v>
      </c>
    </row>
    <row r="581" spans="1:5" ht="31.5" customHeight="1">
      <c r="A581" s="5" t="s">
        <v>440</v>
      </c>
      <c r="B581" s="6" t="s">
        <v>487</v>
      </c>
      <c r="C581" s="6" t="s">
        <v>441</v>
      </c>
      <c r="D581" s="12">
        <f>D582</f>
        <v>43813.799999999996</v>
      </c>
      <c r="E581" s="12">
        <f>E582</f>
        <v>50481.9</v>
      </c>
    </row>
    <row r="582" spans="1:5" ht="38.25" hidden="1">
      <c r="A582" s="5" t="s">
        <v>442</v>
      </c>
      <c r="B582" s="6" t="s">
        <v>487</v>
      </c>
      <c r="C582" s="6" t="s">
        <v>443</v>
      </c>
      <c r="D582" s="12">
        <f>42750.1-7308+5185.2-6893+10079.5</f>
        <v>43813.799999999996</v>
      </c>
      <c r="E582" s="12">
        <f>42750.1-15738.3+5096.2-6893+25266.9</f>
        <v>50481.9</v>
      </c>
    </row>
    <row r="583" spans="1:5" ht="30.75" customHeight="1">
      <c r="A583" s="5" t="s">
        <v>448</v>
      </c>
      <c r="B583" s="6" t="s">
        <v>487</v>
      </c>
      <c r="C583" s="6" t="s">
        <v>449</v>
      </c>
      <c r="D583" s="12">
        <f>D584</f>
        <v>6245.5</v>
      </c>
      <c r="E583" s="12">
        <f>E584</f>
        <v>6223.5</v>
      </c>
    </row>
    <row r="584" spans="1:5" ht="42.75" customHeight="1">
      <c r="A584" s="5" t="s">
        <v>450</v>
      </c>
      <c r="B584" s="6" t="s">
        <v>487</v>
      </c>
      <c r="C584" s="6" t="s">
        <v>451</v>
      </c>
      <c r="D584" s="12">
        <f>D585</f>
        <v>6245.5</v>
      </c>
      <c r="E584" s="12">
        <f>E585</f>
        <v>6223.5</v>
      </c>
    </row>
    <row r="585" spans="1:5" ht="38.25" hidden="1">
      <c r="A585" s="10" t="s">
        <v>454</v>
      </c>
      <c r="B585" s="6" t="s">
        <v>487</v>
      </c>
      <c r="C585" s="6" t="s">
        <v>455</v>
      </c>
      <c r="D585" s="12">
        <f>6258.5-13</f>
        <v>6245.5</v>
      </c>
      <c r="E585" s="12">
        <f>6277.7-28.2-26</f>
        <v>6223.5</v>
      </c>
    </row>
    <row r="586" spans="1:5" ht="25.5">
      <c r="A586" s="9" t="s">
        <v>156</v>
      </c>
      <c r="B586" s="6" t="s">
        <v>487</v>
      </c>
      <c r="C586" s="6" t="s">
        <v>157</v>
      </c>
      <c r="D586" s="7">
        <f>D587</f>
        <v>3231.8</v>
      </c>
      <c r="E586" s="7">
        <f>E587</f>
        <v>3231.8</v>
      </c>
    </row>
    <row r="587" spans="1:5" ht="25.5">
      <c r="A587" s="9" t="s">
        <v>358</v>
      </c>
      <c r="B587" s="6" t="s">
        <v>487</v>
      </c>
      <c r="C587" s="6" t="s">
        <v>359</v>
      </c>
      <c r="D587" s="7">
        <f>D588</f>
        <v>3231.8</v>
      </c>
      <c r="E587" s="7">
        <f>E588</f>
        <v>3231.8</v>
      </c>
    </row>
    <row r="588" spans="1:5" ht="12.75" hidden="1">
      <c r="A588" s="9" t="s">
        <v>360</v>
      </c>
      <c r="B588" s="6" t="s">
        <v>487</v>
      </c>
      <c r="C588" s="6" t="s">
        <v>361</v>
      </c>
      <c r="D588" s="7">
        <v>3231.8</v>
      </c>
      <c r="E588" s="7">
        <v>3231.8</v>
      </c>
    </row>
    <row r="589" spans="1:5" ht="12.75">
      <c r="A589" s="13" t="s">
        <v>488</v>
      </c>
      <c r="B589" s="6" t="s">
        <v>487</v>
      </c>
      <c r="C589" s="6" t="s">
        <v>489</v>
      </c>
      <c r="D589" s="12">
        <f>D590</f>
        <v>17.2</v>
      </c>
      <c r="E589" s="12">
        <f>E590</f>
        <v>17.2</v>
      </c>
    </row>
    <row r="590" spans="1:5" ht="12.75">
      <c r="A590" s="13" t="s">
        <v>490</v>
      </c>
      <c r="B590" s="6" t="s">
        <v>487</v>
      </c>
      <c r="C590" s="6" t="s">
        <v>491</v>
      </c>
      <c r="D590" s="12">
        <f>D591</f>
        <v>17.2</v>
      </c>
      <c r="E590" s="12">
        <f>E591</f>
        <v>17.2</v>
      </c>
    </row>
    <row r="591" spans="1:5" ht="12.75" hidden="1">
      <c r="A591" s="10" t="s">
        <v>492</v>
      </c>
      <c r="B591" s="6" t="s">
        <v>487</v>
      </c>
      <c r="C591" s="6" t="s">
        <v>493</v>
      </c>
      <c r="D591" s="12">
        <v>17.2</v>
      </c>
      <c r="E591" s="12">
        <v>17.2</v>
      </c>
    </row>
    <row r="592" spans="1:5" ht="63.75">
      <c r="A592" s="11" t="s">
        <v>506</v>
      </c>
      <c r="B592" s="6" t="s">
        <v>507</v>
      </c>
      <c r="C592" s="6"/>
      <c r="D592" s="12">
        <f>D593+D597+D600+D603</f>
        <v>10659.5</v>
      </c>
      <c r="E592" s="12">
        <f>E593+E597+E600+E603</f>
        <v>10659.5</v>
      </c>
    </row>
    <row r="593" spans="1:5" ht="63.75">
      <c r="A593" s="5" t="s">
        <v>438</v>
      </c>
      <c r="B593" s="6" t="s">
        <v>507</v>
      </c>
      <c r="C593" s="6" t="s">
        <v>439</v>
      </c>
      <c r="D593" s="12">
        <f>D594</f>
        <v>10069</v>
      </c>
      <c r="E593" s="12">
        <f>E594</f>
        <v>10069</v>
      </c>
    </row>
    <row r="594" spans="1:5" ht="25.5">
      <c r="A594" s="5" t="s">
        <v>440</v>
      </c>
      <c r="B594" s="6" t="s">
        <v>507</v>
      </c>
      <c r="C594" s="6" t="s">
        <v>441</v>
      </c>
      <c r="D594" s="12">
        <f>D595+D596</f>
        <v>10069</v>
      </c>
      <c r="E594" s="12">
        <f>E595+E596</f>
        <v>10069</v>
      </c>
    </row>
    <row r="595" spans="1:5" ht="38.25" hidden="1">
      <c r="A595" s="5" t="s">
        <v>442</v>
      </c>
      <c r="B595" s="6" t="s">
        <v>507</v>
      </c>
      <c r="C595" s="6" t="s">
        <v>443</v>
      </c>
      <c r="D595" s="12">
        <v>10067</v>
      </c>
      <c r="E595" s="12">
        <v>10067</v>
      </c>
    </row>
    <row r="596" spans="1:5" ht="38.25" hidden="1">
      <c r="A596" s="5" t="s">
        <v>444</v>
      </c>
      <c r="B596" s="6" t="s">
        <v>507</v>
      </c>
      <c r="C596" s="6" t="s">
        <v>445</v>
      </c>
      <c r="D596" s="12">
        <v>2</v>
      </c>
      <c r="E596" s="12">
        <v>2</v>
      </c>
    </row>
    <row r="597" spans="1:5" ht="25.5">
      <c r="A597" s="5" t="s">
        <v>448</v>
      </c>
      <c r="B597" s="6" t="s">
        <v>507</v>
      </c>
      <c r="C597" s="6" t="s">
        <v>449</v>
      </c>
      <c r="D597" s="12">
        <f>D598</f>
        <v>430.5</v>
      </c>
      <c r="E597" s="12">
        <f>E598</f>
        <v>430.5</v>
      </c>
    </row>
    <row r="598" spans="1:5" ht="38.25">
      <c r="A598" s="5" t="s">
        <v>450</v>
      </c>
      <c r="B598" s="6" t="s">
        <v>507</v>
      </c>
      <c r="C598" s="6" t="s">
        <v>451</v>
      </c>
      <c r="D598" s="12">
        <f>D599</f>
        <v>430.5</v>
      </c>
      <c r="E598" s="12">
        <f>E599</f>
        <v>430.5</v>
      </c>
    </row>
    <row r="599" spans="1:5" ht="38.25" hidden="1">
      <c r="A599" s="10" t="s">
        <v>454</v>
      </c>
      <c r="B599" s="6" t="s">
        <v>507</v>
      </c>
      <c r="C599" s="6" t="s">
        <v>455</v>
      </c>
      <c r="D599" s="12">
        <v>430.5</v>
      </c>
      <c r="E599" s="12">
        <v>430.5</v>
      </c>
    </row>
    <row r="600" spans="1:5" ht="25.5">
      <c r="A600" s="9" t="s">
        <v>156</v>
      </c>
      <c r="B600" s="6" t="s">
        <v>507</v>
      </c>
      <c r="C600" s="6" t="s">
        <v>157</v>
      </c>
      <c r="D600" s="7">
        <f>D601</f>
        <v>150</v>
      </c>
      <c r="E600" s="7">
        <f>E601</f>
        <v>150</v>
      </c>
    </row>
    <row r="601" spans="1:5" ht="25.5">
      <c r="A601" s="9" t="s">
        <v>358</v>
      </c>
      <c r="B601" s="6" t="s">
        <v>507</v>
      </c>
      <c r="C601" s="6" t="s">
        <v>359</v>
      </c>
      <c r="D601" s="7">
        <f>D602</f>
        <v>150</v>
      </c>
      <c r="E601" s="7">
        <f>E602</f>
        <v>150</v>
      </c>
    </row>
    <row r="602" spans="1:5" ht="12.75" hidden="1">
      <c r="A602" s="9" t="s">
        <v>360</v>
      </c>
      <c r="B602" s="6" t="s">
        <v>507</v>
      </c>
      <c r="C602" s="6" t="s">
        <v>361</v>
      </c>
      <c r="D602" s="7">
        <v>150</v>
      </c>
      <c r="E602" s="7">
        <v>150</v>
      </c>
    </row>
    <row r="603" spans="1:5" ht="15.75" customHeight="1">
      <c r="A603" s="13" t="s">
        <v>488</v>
      </c>
      <c r="B603" s="6" t="s">
        <v>507</v>
      </c>
      <c r="C603" s="6" t="s">
        <v>489</v>
      </c>
      <c r="D603" s="12">
        <f>D604</f>
        <v>10</v>
      </c>
      <c r="E603" s="12">
        <f>E604</f>
        <v>10</v>
      </c>
    </row>
    <row r="604" spans="1:5" ht="19.5" customHeight="1">
      <c r="A604" s="13" t="s">
        <v>490</v>
      </c>
      <c r="B604" s="6" t="s">
        <v>507</v>
      </c>
      <c r="C604" s="6" t="s">
        <v>491</v>
      </c>
      <c r="D604" s="12">
        <f>D605+D606</f>
        <v>10</v>
      </c>
      <c r="E604" s="12">
        <f>E605+E606</f>
        <v>10</v>
      </c>
    </row>
    <row r="605" spans="1:5" ht="25.5" hidden="1">
      <c r="A605" s="10" t="s">
        <v>508</v>
      </c>
      <c r="B605" s="6" t="s">
        <v>507</v>
      </c>
      <c r="C605" s="6" t="s">
        <v>509</v>
      </c>
      <c r="D605" s="12">
        <v>3</v>
      </c>
      <c r="E605" s="12">
        <v>3</v>
      </c>
    </row>
    <row r="606" spans="1:5" ht="12.75" hidden="1">
      <c r="A606" s="10" t="s">
        <v>492</v>
      </c>
      <c r="B606" s="6" t="s">
        <v>507</v>
      </c>
      <c r="C606" s="6" t="s">
        <v>493</v>
      </c>
      <c r="D606" s="12">
        <v>7</v>
      </c>
      <c r="E606" s="12">
        <v>7</v>
      </c>
    </row>
    <row r="607" spans="1:5" ht="75.75" customHeight="1">
      <c r="A607" s="11" t="s">
        <v>552</v>
      </c>
      <c r="B607" s="6" t="s">
        <v>553</v>
      </c>
      <c r="C607" s="6"/>
      <c r="D607" s="7">
        <f>D608+D611+D614+D617</f>
        <v>9261.199999999999</v>
      </c>
      <c r="E607" s="7">
        <f>E608+E611+E614+E617</f>
        <v>9261.199999999999</v>
      </c>
    </row>
    <row r="608" spans="1:5" ht="71.25" customHeight="1">
      <c r="A608" s="5" t="s">
        <v>438</v>
      </c>
      <c r="B608" s="6" t="s">
        <v>553</v>
      </c>
      <c r="C608" s="6" t="s">
        <v>439</v>
      </c>
      <c r="D608" s="7">
        <f>D609</f>
        <v>8225</v>
      </c>
      <c r="E608" s="7">
        <f>E609</f>
        <v>8225</v>
      </c>
    </row>
    <row r="609" spans="1:5" ht="31.5" customHeight="1">
      <c r="A609" s="5" t="s">
        <v>440</v>
      </c>
      <c r="B609" s="6" t="s">
        <v>553</v>
      </c>
      <c r="C609" s="6" t="s">
        <v>441</v>
      </c>
      <c r="D609" s="7">
        <f>D610</f>
        <v>8225</v>
      </c>
      <c r="E609" s="7">
        <f>E610</f>
        <v>8225</v>
      </c>
    </row>
    <row r="610" spans="1:5" ht="47.25" customHeight="1" hidden="1">
      <c r="A610" s="5" t="s">
        <v>442</v>
      </c>
      <c r="B610" s="6" t="s">
        <v>553</v>
      </c>
      <c r="C610" s="6" t="s">
        <v>443</v>
      </c>
      <c r="D610" s="7">
        <v>8225</v>
      </c>
      <c r="E610" s="7">
        <v>8225</v>
      </c>
    </row>
    <row r="611" spans="1:5" ht="25.5">
      <c r="A611" s="5" t="s">
        <v>448</v>
      </c>
      <c r="B611" s="6" t="s">
        <v>553</v>
      </c>
      <c r="C611" s="6" t="s">
        <v>449</v>
      </c>
      <c r="D611" s="7">
        <f>D612</f>
        <v>827.6</v>
      </c>
      <c r="E611" s="7">
        <f>E612</f>
        <v>827.6</v>
      </c>
    </row>
    <row r="612" spans="1:5" ht="43.5" customHeight="1">
      <c r="A612" s="5" t="s">
        <v>450</v>
      </c>
      <c r="B612" s="6" t="s">
        <v>553</v>
      </c>
      <c r="C612" s="6" t="s">
        <v>451</v>
      </c>
      <c r="D612" s="7">
        <f>D613</f>
        <v>827.6</v>
      </c>
      <c r="E612" s="7">
        <f>E613</f>
        <v>827.6</v>
      </c>
    </row>
    <row r="613" spans="1:5" ht="38.25" hidden="1">
      <c r="A613" s="10" t="s">
        <v>454</v>
      </c>
      <c r="B613" s="6" t="s">
        <v>553</v>
      </c>
      <c r="C613" s="6" t="s">
        <v>455</v>
      </c>
      <c r="D613" s="7">
        <v>827.6</v>
      </c>
      <c r="E613" s="7">
        <v>827.6</v>
      </c>
    </row>
    <row r="614" spans="1:5" ht="31.5" customHeight="1">
      <c r="A614" s="9" t="s">
        <v>156</v>
      </c>
      <c r="B614" s="6" t="s">
        <v>553</v>
      </c>
      <c r="C614" s="6" t="s">
        <v>157</v>
      </c>
      <c r="D614" s="7">
        <f>D615</f>
        <v>203.8</v>
      </c>
      <c r="E614" s="7">
        <f>E615</f>
        <v>203.8</v>
      </c>
    </row>
    <row r="615" spans="1:5" ht="30.75" customHeight="1">
      <c r="A615" s="9" t="s">
        <v>358</v>
      </c>
      <c r="B615" s="6" t="s">
        <v>553</v>
      </c>
      <c r="C615" s="6" t="s">
        <v>359</v>
      </c>
      <c r="D615" s="19">
        <f>D616</f>
        <v>203.8</v>
      </c>
      <c r="E615" s="19">
        <f>E616</f>
        <v>203.8</v>
      </c>
    </row>
    <row r="616" spans="1:5" ht="12.75" hidden="1">
      <c r="A616" s="9" t="s">
        <v>360</v>
      </c>
      <c r="B616" s="6" t="s">
        <v>553</v>
      </c>
      <c r="C616" s="6" t="s">
        <v>361</v>
      </c>
      <c r="D616" s="19">
        <v>203.8</v>
      </c>
      <c r="E616" s="19">
        <v>203.8</v>
      </c>
    </row>
    <row r="617" spans="1:5" ht="20.25" customHeight="1">
      <c r="A617" s="13" t="s">
        <v>488</v>
      </c>
      <c r="B617" s="6" t="s">
        <v>553</v>
      </c>
      <c r="C617" s="6" t="s">
        <v>489</v>
      </c>
      <c r="D617" s="7">
        <f>D618</f>
        <v>4.800000000000001</v>
      </c>
      <c r="E617" s="7">
        <f>E618</f>
        <v>4.800000000000001</v>
      </c>
    </row>
    <row r="618" spans="1:5" ht="19.5" customHeight="1">
      <c r="A618" s="13" t="s">
        <v>490</v>
      </c>
      <c r="B618" s="6" t="s">
        <v>553</v>
      </c>
      <c r="C618" s="6" t="s">
        <v>491</v>
      </c>
      <c r="D618" s="7">
        <f>D619+D620</f>
        <v>4.800000000000001</v>
      </c>
      <c r="E618" s="7">
        <f>E619+E620</f>
        <v>4.800000000000001</v>
      </c>
    </row>
    <row r="619" spans="1:5" ht="25.5" hidden="1">
      <c r="A619" s="10" t="s">
        <v>508</v>
      </c>
      <c r="B619" s="6" t="s">
        <v>553</v>
      </c>
      <c r="C619" s="6" t="s">
        <v>509</v>
      </c>
      <c r="D619" s="7">
        <v>0.4</v>
      </c>
      <c r="E619" s="7">
        <v>0.4</v>
      </c>
    </row>
    <row r="620" spans="1:5" ht="12.75" hidden="1">
      <c r="A620" s="10" t="s">
        <v>492</v>
      </c>
      <c r="B620" s="6" t="s">
        <v>553</v>
      </c>
      <c r="C620" s="6" t="s">
        <v>493</v>
      </c>
      <c r="D620" s="7">
        <v>4.4</v>
      </c>
      <c r="E620" s="7">
        <v>4.4</v>
      </c>
    </row>
    <row r="621" spans="1:5" ht="89.25">
      <c r="A621" s="10" t="s">
        <v>420</v>
      </c>
      <c r="B621" s="6" t="s">
        <v>421</v>
      </c>
      <c r="C621" s="6"/>
      <c r="D621" s="7">
        <f>D622+D625</f>
        <v>4079</v>
      </c>
      <c r="E621" s="7">
        <f>E622+E625</f>
        <v>4079</v>
      </c>
    </row>
    <row r="622" spans="1:5" ht="63.75">
      <c r="A622" s="5" t="s">
        <v>438</v>
      </c>
      <c r="B622" s="6" t="s">
        <v>421</v>
      </c>
      <c r="C622" s="6" t="s">
        <v>439</v>
      </c>
      <c r="D622" s="7">
        <f>D623</f>
        <v>2693</v>
      </c>
      <c r="E622" s="7">
        <f>E623</f>
        <v>2693</v>
      </c>
    </row>
    <row r="623" spans="1:5" ht="25.5">
      <c r="A623" s="5" t="s">
        <v>440</v>
      </c>
      <c r="B623" s="6" t="s">
        <v>421</v>
      </c>
      <c r="C623" s="6" t="s">
        <v>441</v>
      </c>
      <c r="D623" s="7">
        <f>D624</f>
        <v>2693</v>
      </c>
      <c r="E623" s="7">
        <f>E624</f>
        <v>2693</v>
      </c>
    </row>
    <row r="624" spans="1:5" ht="38.25" hidden="1">
      <c r="A624" s="5" t="s">
        <v>442</v>
      </c>
      <c r="B624" s="6" t="s">
        <v>421</v>
      </c>
      <c r="C624" s="6" t="s">
        <v>443</v>
      </c>
      <c r="D624" s="7">
        <v>2693</v>
      </c>
      <c r="E624" s="7">
        <v>2693</v>
      </c>
    </row>
    <row r="625" spans="1:5" ht="25.5">
      <c r="A625" s="5" t="s">
        <v>448</v>
      </c>
      <c r="B625" s="6" t="s">
        <v>421</v>
      </c>
      <c r="C625" s="6" t="s">
        <v>449</v>
      </c>
      <c r="D625" s="7">
        <f>D626</f>
        <v>1386</v>
      </c>
      <c r="E625" s="7">
        <f>E626</f>
        <v>1386</v>
      </c>
    </row>
    <row r="626" spans="1:5" ht="38.25">
      <c r="A626" s="5" t="s">
        <v>450</v>
      </c>
      <c r="B626" s="6" t="s">
        <v>421</v>
      </c>
      <c r="C626" s="6" t="s">
        <v>451</v>
      </c>
      <c r="D626" s="7">
        <f>SUM(D627:D628)</f>
        <v>1386</v>
      </c>
      <c r="E626" s="7">
        <f>SUM(E627:E628)</f>
        <v>1386</v>
      </c>
    </row>
    <row r="627" spans="1:5" ht="25.5" hidden="1">
      <c r="A627" s="9" t="s">
        <v>452</v>
      </c>
      <c r="B627" s="6" t="s">
        <v>421</v>
      </c>
      <c r="C627" s="6" t="s">
        <v>453</v>
      </c>
      <c r="D627" s="7">
        <v>286</v>
      </c>
      <c r="E627" s="7">
        <v>286</v>
      </c>
    </row>
    <row r="628" spans="1:5" ht="38.25" hidden="1">
      <c r="A628" s="10" t="s">
        <v>454</v>
      </c>
      <c r="B628" s="6" t="s">
        <v>421</v>
      </c>
      <c r="C628" s="6" t="s">
        <v>455</v>
      </c>
      <c r="D628" s="7">
        <v>1100</v>
      </c>
      <c r="E628" s="7">
        <v>1100</v>
      </c>
    </row>
    <row r="629" spans="1:5" ht="59.25" customHeight="1">
      <c r="A629" s="45" t="s">
        <v>26</v>
      </c>
      <c r="B629" s="39" t="s">
        <v>27</v>
      </c>
      <c r="C629" s="39"/>
      <c r="D629" s="46">
        <f>D631+D640</f>
        <v>500</v>
      </c>
      <c r="E629" s="46">
        <f>E631+E640</f>
        <v>500</v>
      </c>
    </row>
    <row r="630" spans="1:5" ht="12.75">
      <c r="A630" s="9" t="s">
        <v>270</v>
      </c>
      <c r="B630" s="39"/>
      <c r="C630" s="39"/>
      <c r="D630" s="46"/>
      <c r="E630" s="46"/>
    </row>
    <row r="631" spans="1:5" ht="72.75" customHeight="1" hidden="1">
      <c r="A631" s="9" t="s">
        <v>366</v>
      </c>
      <c r="B631" s="6" t="s">
        <v>367</v>
      </c>
      <c r="C631" s="6"/>
      <c r="D631" s="19">
        <f>D632+D636</f>
        <v>0</v>
      </c>
      <c r="E631" s="19">
        <f>E632+E636</f>
        <v>0</v>
      </c>
    </row>
    <row r="632" spans="1:5" ht="38.25" hidden="1">
      <c r="A632" s="9" t="s">
        <v>368</v>
      </c>
      <c r="B632" s="6" t="s">
        <v>369</v>
      </c>
      <c r="C632" s="6"/>
      <c r="D632" s="19">
        <f aca="true" t="shared" si="68" ref="D632:E634">D633</f>
        <v>0</v>
      </c>
      <c r="E632" s="19">
        <f t="shared" si="68"/>
        <v>0</v>
      </c>
    </row>
    <row r="633" spans="1:5" ht="25.5" hidden="1">
      <c r="A633" s="9" t="s">
        <v>156</v>
      </c>
      <c r="B633" s="6" t="s">
        <v>369</v>
      </c>
      <c r="C633" s="6" t="s">
        <v>157</v>
      </c>
      <c r="D633" s="19">
        <f t="shared" si="68"/>
        <v>0</v>
      </c>
      <c r="E633" s="19">
        <f t="shared" si="68"/>
        <v>0</v>
      </c>
    </row>
    <row r="634" spans="1:5" ht="25.5" hidden="1">
      <c r="A634" s="9" t="s">
        <v>158</v>
      </c>
      <c r="B634" s="6" t="s">
        <v>369</v>
      </c>
      <c r="C634" s="6" t="s">
        <v>159</v>
      </c>
      <c r="D634" s="19">
        <f t="shared" si="68"/>
        <v>0</v>
      </c>
      <c r="E634" s="19">
        <f t="shared" si="68"/>
        <v>0</v>
      </c>
    </row>
    <row r="635" spans="1:5" ht="12.75" hidden="1">
      <c r="A635" s="9" t="s">
        <v>370</v>
      </c>
      <c r="B635" s="6" t="s">
        <v>369</v>
      </c>
      <c r="C635" s="6" t="s">
        <v>371</v>
      </c>
      <c r="D635" s="19"/>
      <c r="E635" s="19"/>
    </row>
    <row r="636" spans="1:5" ht="38.25" hidden="1">
      <c r="A636" s="9" t="s">
        <v>372</v>
      </c>
      <c r="B636" s="6" t="s">
        <v>373</v>
      </c>
      <c r="C636" s="6"/>
      <c r="D636" s="19">
        <f aca="true" t="shared" si="69" ref="D636:E638">D637</f>
        <v>0</v>
      </c>
      <c r="E636" s="19">
        <f t="shared" si="69"/>
        <v>0</v>
      </c>
    </row>
    <row r="637" spans="1:5" ht="25.5" hidden="1">
      <c r="A637" s="9" t="s">
        <v>156</v>
      </c>
      <c r="B637" s="6" t="s">
        <v>373</v>
      </c>
      <c r="C637" s="6" t="s">
        <v>157</v>
      </c>
      <c r="D637" s="19">
        <f t="shared" si="69"/>
        <v>0</v>
      </c>
      <c r="E637" s="19">
        <f t="shared" si="69"/>
        <v>0</v>
      </c>
    </row>
    <row r="638" spans="1:5" ht="25.5" hidden="1">
      <c r="A638" s="9" t="s">
        <v>158</v>
      </c>
      <c r="B638" s="6" t="s">
        <v>373</v>
      </c>
      <c r="C638" s="6" t="s">
        <v>159</v>
      </c>
      <c r="D638" s="19">
        <f t="shared" si="69"/>
        <v>0</v>
      </c>
      <c r="E638" s="19">
        <f t="shared" si="69"/>
        <v>0</v>
      </c>
    </row>
    <row r="639" spans="1:5" ht="12.75" hidden="1">
      <c r="A639" s="9" t="s">
        <v>370</v>
      </c>
      <c r="B639" s="6" t="s">
        <v>373</v>
      </c>
      <c r="C639" s="6" t="s">
        <v>371</v>
      </c>
      <c r="D639" s="19"/>
      <c r="E639" s="19"/>
    </row>
    <row r="640" spans="1:8" ht="38.25">
      <c r="A640" s="9" t="s">
        <v>28</v>
      </c>
      <c r="B640" s="6" t="s">
        <v>29</v>
      </c>
      <c r="C640" s="6"/>
      <c r="D640" s="19">
        <f aca="true" t="shared" si="70" ref="D640:E643">D641</f>
        <v>500</v>
      </c>
      <c r="E640" s="19">
        <f t="shared" si="70"/>
        <v>500</v>
      </c>
      <c r="F640" s="26"/>
      <c r="G640" s="26"/>
      <c r="H640" s="26"/>
    </row>
    <row r="641" spans="1:5" ht="12.75">
      <c r="A641" s="9" t="s">
        <v>30</v>
      </c>
      <c r="B641" s="6" t="s">
        <v>31</v>
      </c>
      <c r="C641" s="6"/>
      <c r="D641" s="19">
        <f t="shared" si="70"/>
        <v>500</v>
      </c>
      <c r="E641" s="19">
        <f t="shared" si="70"/>
        <v>500</v>
      </c>
    </row>
    <row r="642" spans="1:5" ht="25.5">
      <c r="A642" s="27" t="s">
        <v>32</v>
      </c>
      <c r="B642" s="6" t="s">
        <v>31</v>
      </c>
      <c r="C642" s="17" t="s">
        <v>33</v>
      </c>
      <c r="D642" s="19">
        <f t="shared" si="70"/>
        <v>500</v>
      </c>
      <c r="E642" s="19">
        <f t="shared" si="70"/>
        <v>500</v>
      </c>
    </row>
    <row r="643" spans="1:5" ht="12.75">
      <c r="A643" s="16" t="s">
        <v>34</v>
      </c>
      <c r="B643" s="6" t="s">
        <v>31</v>
      </c>
      <c r="C643" s="17" t="s">
        <v>35</v>
      </c>
      <c r="D643" s="19">
        <f t="shared" si="70"/>
        <v>500</v>
      </c>
      <c r="E643" s="19">
        <f t="shared" si="70"/>
        <v>500</v>
      </c>
    </row>
    <row r="644" spans="1:5" ht="38.25" hidden="1">
      <c r="A644" s="16" t="s">
        <v>36</v>
      </c>
      <c r="B644" s="6" t="s">
        <v>31</v>
      </c>
      <c r="C644" s="17" t="s">
        <v>37</v>
      </c>
      <c r="D644" s="19">
        <v>500</v>
      </c>
      <c r="E644" s="19">
        <v>500</v>
      </c>
    </row>
    <row r="645" spans="1:5" ht="51">
      <c r="A645" s="48" t="s">
        <v>46</v>
      </c>
      <c r="B645" s="38" t="s">
        <v>47</v>
      </c>
      <c r="C645" s="38"/>
      <c r="D645" s="46">
        <f>D647+D657</f>
        <v>3522</v>
      </c>
      <c r="E645" s="46">
        <f>E647+E657</f>
        <v>3522</v>
      </c>
    </row>
    <row r="646" spans="1:5" ht="12.75">
      <c r="A646" s="23" t="s">
        <v>270</v>
      </c>
      <c r="B646" s="38"/>
      <c r="C646" s="38"/>
      <c r="D646" s="46"/>
      <c r="E646" s="46"/>
    </row>
    <row r="647" spans="1:5" ht="38.25">
      <c r="A647" s="16" t="s">
        <v>48</v>
      </c>
      <c r="B647" s="18" t="s">
        <v>49</v>
      </c>
      <c r="C647" s="17"/>
      <c r="D647" s="19">
        <f>D648</f>
        <v>1455</v>
      </c>
      <c r="E647" s="19">
        <f>E648</f>
        <v>1455</v>
      </c>
    </row>
    <row r="648" spans="1:8" ht="38.25">
      <c r="A648" s="16" t="s">
        <v>50</v>
      </c>
      <c r="B648" s="18" t="s">
        <v>51</v>
      </c>
      <c r="C648" s="17"/>
      <c r="D648" s="19">
        <f>D649+D653</f>
        <v>1455</v>
      </c>
      <c r="E648" s="19">
        <f>E649+E653</f>
        <v>1455</v>
      </c>
      <c r="F648" s="26"/>
      <c r="G648" s="26"/>
      <c r="H648" s="26"/>
    </row>
    <row r="649" spans="1:8" ht="25.5">
      <c r="A649" s="16" t="s">
        <v>52</v>
      </c>
      <c r="B649" s="18" t="s">
        <v>53</v>
      </c>
      <c r="C649" s="17"/>
      <c r="D649" s="19">
        <f aca="true" t="shared" si="71" ref="D649:E651">D650</f>
        <v>855</v>
      </c>
      <c r="E649" s="19">
        <f t="shared" si="71"/>
        <v>855</v>
      </c>
      <c r="F649" s="26"/>
      <c r="G649" s="26"/>
      <c r="H649" s="26"/>
    </row>
    <row r="650" spans="1:8" ht="25.5">
      <c r="A650" s="5" t="s">
        <v>448</v>
      </c>
      <c r="B650" s="18" t="s">
        <v>53</v>
      </c>
      <c r="C650" s="17" t="s">
        <v>449</v>
      </c>
      <c r="D650" s="19">
        <f t="shared" si="71"/>
        <v>855</v>
      </c>
      <c r="E650" s="19">
        <f t="shared" si="71"/>
        <v>855</v>
      </c>
      <c r="F650" s="26"/>
      <c r="G650" s="26"/>
      <c r="H650" s="26"/>
    </row>
    <row r="651" spans="1:8" ht="38.25">
      <c r="A651" s="5" t="s">
        <v>450</v>
      </c>
      <c r="B651" s="18" t="s">
        <v>53</v>
      </c>
      <c r="C651" s="17" t="s">
        <v>451</v>
      </c>
      <c r="D651" s="19">
        <f t="shared" si="71"/>
        <v>855</v>
      </c>
      <c r="E651" s="19">
        <f t="shared" si="71"/>
        <v>855</v>
      </c>
      <c r="F651" s="26"/>
      <c r="G651" s="26"/>
      <c r="H651" s="26"/>
    </row>
    <row r="652" spans="1:8" ht="38.25" hidden="1">
      <c r="A652" s="10" t="s">
        <v>454</v>
      </c>
      <c r="B652" s="18" t="s">
        <v>53</v>
      </c>
      <c r="C652" s="17" t="s">
        <v>455</v>
      </c>
      <c r="D652" s="19">
        <v>855</v>
      </c>
      <c r="E652" s="19">
        <v>855</v>
      </c>
      <c r="F652" s="26"/>
      <c r="G652" s="26"/>
      <c r="H652" s="26"/>
    </row>
    <row r="653" spans="1:8" ht="25.5">
      <c r="A653" s="16" t="s">
        <v>54</v>
      </c>
      <c r="B653" s="18" t="s">
        <v>55</v>
      </c>
      <c r="C653" s="17"/>
      <c r="D653" s="19">
        <f aca="true" t="shared" si="72" ref="D653:E655">D654</f>
        <v>600</v>
      </c>
      <c r="E653" s="19">
        <f t="shared" si="72"/>
        <v>600</v>
      </c>
      <c r="F653" s="26"/>
      <c r="G653" s="26"/>
      <c r="H653" s="26"/>
    </row>
    <row r="654" spans="1:8" ht="25.5">
      <c r="A654" s="5" t="s">
        <v>448</v>
      </c>
      <c r="B654" s="18" t="s">
        <v>55</v>
      </c>
      <c r="C654" s="17" t="s">
        <v>449</v>
      </c>
      <c r="D654" s="19">
        <f t="shared" si="72"/>
        <v>600</v>
      </c>
      <c r="E654" s="19">
        <f t="shared" si="72"/>
        <v>600</v>
      </c>
      <c r="F654" s="26"/>
      <c r="G654" s="26"/>
      <c r="H654" s="26"/>
    </row>
    <row r="655" spans="1:8" ht="38.25">
      <c r="A655" s="5" t="s">
        <v>450</v>
      </c>
      <c r="B655" s="18" t="s">
        <v>55</v>
      </c>
      <c r="C655" s="17" t="s">
        <v>451</v>
      </c>
      <c r="D655" s="19">
        <f t="shared" si="72"/>
        <v>600</v>
      </c>
      <c r="E655" s="19">
        <f t="shared" si="72"/>
        <v>600</v>
      </c>
      <c r="F655" s="26"/>
      <c r="G655" s="26"/>
      <c r="H655" s="26"/>
    </row>
    <row r="656" spans="1:8" ht="38.25" hidden="1">
      <c r="A656" s="10" t="s">
        <v>454</v>
      </c>
      <c r="B656" s="18" t="s">
        <v>55</v>
      </c>
      <c r="C656" s="17" t="s">
        <v>455</v>
      </c>
      <c r="D656" s="19">
        <v>600</v>
      </c>
      <c r="E656" s="19">
        <v>600</v>
      </c>
      <c r="F656" s="26"/>
      <c r="G656" s="26"/>
      <c r="H656" s="26"/>
    </row>
    <row r="657" spans="1:8" ht="30" customHeight="1">
      <c r="A657" s="10" t="s">
        <v>56</v>
      </c>
      <c r="B657" s="18" t="s">
        <v>57</v>
      </c>
      <c r="C657" s="17"/>
      <c r="D657" s="19">
        <f aca="true" t="shared" si="73" ref="D657:E661">D658</f>
        <v>2067</v>
      </c>
      <c r="E657" s="19">
        <f t="shared" si="73"/>
        <v>2067</v>
      </c>
      <c r="F657" s="26"/>
      <c r="G657" s="26"/>
      <c r="H657" s="26"/>
    </row>
    <row r="658" spans="1:8" ht="43.5" customHeight="1">
      <c r="A658" s="16" t="s">
        <v>50</v>
      </c>
      <c r="B658" s="18" t="s">
        <v>58</v>
      </c>
      <c r="C658" s="17"/>
      <c r="D658" s="19">
        <f>D659+D663</f>
        <v>2067</v>
      </c>
      <c r="E658" s="19">
        <f>E659+E663</f>
        <v>2067</v>
      </c>
      <c r="F658" s="26"/>
      <c r="G658" s="26"/>
      <c r="H658" s="26"/>
    </row>
    <row r="659" spans="1:8" ht="38.25">
      <c r="A659" s="10" t="s">
        <v>224</v>
      </c>
      <c r="B659" s="18" t="s">
        <v>59</v>
      </c>
      <c r="C659" s="17"/>
      <c r="D659" s="19">
        <f t="shared" si="73"/>
        <v>841</v>
      </c>
      <c r="E659" s="19">
        <f t="shared" si="73"/>
        <v>841</v>
      </c>
      <c r="F659" s="26"/>
      <c r="G659" s="26"/>
      <c r="H659" s="26"/>
    </row>
    <row r="660" spans="1:8" ht="19.5" customHeight="1">
      <c r="A660" s="16" t="s">
        <v>225</v>
      </c>
      <c r="B660" s="18" t="s">
        <v>59</v>
      </c>
      <c r="C660" s="17" t="s">
        <v>229</v>
      </c>
      <c r="D660" s="19">
        <f t="shared" si="73"/>
        <v>841</v>
      </c>
      <c r="E660" s="19">
        <f t="shared" si="73"/>
        <v>841</v>
      </c>
      <c r="F660" s="26"/>
      <c r="G660" s="26"/>
      <c r="H660" s="26"/>
    </row>
    <row r="661" spans="1:8" ht="18" customHeight="1">
      <c r="A661" s="16" t="s">
        <v>226</v>
      </c>
      <c r="B661" s="18" t="s">
        <v>59</v>
      </c>
      <c r="C661" s="17" t="s">
        <v>230</v>
      </c>
      <c r="D661" s="19">
        <f t="shared" si="73"/>
        <v>841</v>
      </c>
      <c r="E661" s="19">
        <f t="shared" si="73"/>
        <v>841</v>
      </c>
      <c r="F661" s="26"/>
      <c r="G661" s="26"/>
      <c r="H661" s="26"/>
    </row>
    <row r="662" spans="1:8" ht="60.75" customHeight="1" hidden="1">
      <c r="A662" s="16" t="s">
        <v>227</v>
      </c>
      <c r="B662" s="18" t="s">
        <v>59</v>
      </c>
      <c r="C662" s="17" t="s">
        <v>231</v>
      </c>
      <c r="D662" s="19">
        <v>841</v>
      </c>
      <c r="E662" s="19">
        <v>841</v>
      </c>
      <c r="F662" s="26"/>
      <c r="G662" s="26"/>
      <c r="H662" s="26"/>
    </row>
    <row r="663" spans="1:8" ht="42.75" customHeight="1">
      <c r="A663" s="27" t="s">
        <v>228</v>
      </c>
      <c r="B663" s="18" t="s">
        <v>232</v>
      </c>
      <c r="C663" s="17"/>
      <c r="D663" s="19">
        <f aca="true" t="shared" si="74" ref="D663:E665">D664</f>
        <v>1226</v>
      </c>
      <c r="E663" s="19">
        <f t="shared" si="74"/>
        <v>1226</v>
      </c>
      <c r="F663" s="26"/>
      <c r="G663" s="26"/>
      <c r="H663" s="26"/>
    </row>
    <row r="664" spans="1:8" ht="33.75" customHeight="1">
      <c r="A664" s="27" t="s">
        <v>32</v>
      </c>
      <c r="B664" s="18" t="s">
        <v>232</v>
      </c>
      <c r="C664" s="17" t="s">
        <v>33</v>
      </c>
      <c r="D664" s="19">
        <f t="shared" si="74"/>
        <v>1226</v>
      </c>
      <c r="E664" s="19">
        <f t="shared" si="74"/>
        <v>1226</v>
      </c>
      <c r="F664" s="26"/>
      <c r="G664" s="26"/>
      <c r="H664" s="26"/>
    </row>
    <row r="665" spans="1:8" ht="17.25" customHeight="1">
      <c r="A665" s="16" t="s">
        <v>34</v>
      </c>
      <c r="B665" s="18" t="s">
        <v>232</v>
      </c>
      <c r="C665" s="17" t="s">
        <v>35</v>
      </c>
      <c r="D665" s="19">
        <f t="shared" si="74"/>
        <v>1226</v>
      </c>
      <c r="E665" s="19">
        <f t="shared" si="74"/>
        <v>1226</v>
      </c>
      <c r="F665" s="26"/>
      <c r="G665" s="26"/>
      <c r="H665" s="26"/>
    </row>
    <row r="666" spans="1:8" ht="45" customHeight="1" hidden="1">
      <c r="A666" s="16" t="s">
        <v>36</v>
      </c>
      <c r="B666" s="18" t="s">
        <v>232</v>
      </c>
      <c r="C666" s="17" t="s">
        <v>37</v>
      </c>
      <c r="D666" s="19">
        <v>1226</v>
      </c>
      <c r="E666" s="19">
        <v>1226</v>
      </c>
      <c r="F666" s="26"/>
      <c r="G666" s="26"/>
      <c r="H666" s="26"/>
    </row>
    <row r="667" spans="1:8" ht="54.75" customHeight="1">
      <c r="A667" s="49" t="s">
        <v>604</v>
      </c>
      <c r="B667" s="38" t="s">
        <v>605</v>
      </c>
      <c r="C667" s="39"/>
      <c r="D667" s="40">
        <f>D669+D676+D695</f>
        <v>23692.7</v>
      </c>
      <c r="E667" s="40">
        <f>E669+E676+E695</f>
        <v>23692.7</v>
      </c>
      <c r="F667" s="26"/>
      <c r="G667" s="26"/>
      <c r="H667" s="26"/>
    </row>
    <row r="668" spans="1:8" ht="16.5" customHeight="1">
      <c r="A668" s="50" t="s">
        <v>270</v>
      </c>
      <c r="B668" s="38"/>
      <c r="C668" s="39"/>
      <c r="D668" s="40"/>
      <c r="E668" s="40"/>
      <c r="F668" s="26"/>
      <c r="G668" s="26"/>
      <c r="H668" s="26"/>
    </row>
    <row r="669" spans="1:8" ht="43.5" customHeight="1">
      <c r="A669" s="11" t="s">
        <v>606</v>
      </c>
      <c r="B669" s="18" t="s">
        <v>607</v>
      </c>
      <c r="C669" s="6"/>
      <c r="D669" s="7">
        <f aca="true" t="shared" si="75" ref="D669:E674">D670</f>
        <v>20033.7</v>
      </c>
      <c r="E669" s="7">
        <f t="shared" si="75"/>
        <v>20033.7</v>
      </c>
      <c r="F669" s="26"/>
      <c r="G669" s="26"/>
      <c r="H669" s="26"/>
    </row>
    <row r="670" spans="1:8" ht="51">
      <c r="A670" s="11" t="s">
        <v>608</v>
      </c>
      <c r="B670" s="18" t="s">
        <v>609</v>
      </c>
      <c r="C670" s="6"/>
      <c r="D670" s="7">
        <f t="shared" si="75"/>
        <v>20033.7</v>
      </c>
      <c r="E670" s="7">
        <f t="shared" si="75"/>
        <v>20033.7</v>
      </c>
      <c r="F670" s="26"/>
      <c r="G670" s="26"/>
      <c r="H670" s="26"/>
    </row>
    <row r="671" spans="1:5" ht="38.25">
      <c r="A671" s="11" t="s">
        <v>610</v>
      </c>
      <c r="B671" s="18" t="s">
        <v>611</v>
      </c>
      <c r="C671" s="6"/>
      <c r="D671" s="7">
        <f t="shared" si="75"/>
        <v>20033.7</v>
      </c>
      <c r="E671" s="7">
        <f t="shared" si="75"/>
        <v>20033.7</v>
      </c>
    </row>
    <row r="672" spans="1:5" ht="63.75">
      <c r="A672" s="11" t="s">
        <v>612</v>
      </c>
      <c r="B672" s="18" t="s">
        <v>613</v>
      </c>
      <c r="C672" s="6"/>
      <c r="D672" s="7">
        <f t="shared" si="75"/>
        <v>20033.7</v>
      </c>
      <c r="E672" s="7">
        <f t="shared" si="75"/>
        <v>20033.7</v>
      </c>
    </row>
    <row r="673" spans="1:5" ht="25.5">
      <c r="A673" s="5" t="s">
        <v>448</v>
      </c>
      <c r="B673" s="18" t="s">
        <v>613</v>
      </c>
      <c r="C673" s="18" t="s">
        <v>449</v>
      </c>
      <c r="D673" s="7">
        <f t="shared" si="75"/>
        <v>20033.7</v>
      </c>
      <c r="E673" s="7">
        <f t="shared" si="75"/>
        <v>20033.7</v>
      </c>
    </row>
    <row r="674" spans="1:5" ht="38.25">
      <c r="A674" s="5" t="s">
        <v>450</v>
      </c>
      <c r="B674" s="18" t="s">
        <v>613</v>
      </c>
      <c r="C674" s="18" t="s">
        <v>451</v>
      </c>
      <c r="D674" s="7">
        <f t="shared" si="75"/>
        <v>20033.7</v>
      </c>
      <c r="E674" s="7">
        <f t="shared" si="75"/>
        <v>20033.7</v>
      </c>
    </row>
    <row r="675" spans="1:5" ht="38.25" hidden="1">
      <c r="A675" s="10" t="s">
        <v>454</v>
      </c>
      <c r="B675" s="18" t="s">
        <v>613</v>
      </c>
      <c r="C675" s="18" t="s">
        <v>455</v>
      </c>
      <c r="D675" s="7">
        <v>20033.7</v>
      </c>
      <c r="E675" s="7">
        <v>20033.7</v>
      </c>
    </row>
    <row r="676" spans="1:5" ht="38.25">
      <c r="A676" s="11" t="s">
        <v>7</v>
      </c>
      <c r="B676" s="18" t="s">
        <v>8</v>
      </c>
      <c r="C676" s="18"/>
      <c r="D676" s="7">
        <f>D677+D683+D689</f>
        <v>9</v>
      </c>
      <c r="E676" s="7">
        <f>E677+E683+E689</f>
        <v>9</v>
      </c>
    </row>
    <row r="677" spans="1:5" ht="25.5">
      <c r="A677" s="11" t="s">
        <v>9</v>
      </c>
      <c r="B677" s="18" t="s">
        <v>10</v>
      </c>
      <c r="C677" s="18"/>
      <c r="D677" s="7">
        <f aca="true" t="shared" si="76" ref="D677:E681">D678</f>
        <v>3</v>
      </c>
      <c r="E677" s="7">
        <f t="shared" si="76"/>
        <v>3</v>
      </c>
    </row>
    <row r="678" spans="1:5" ht="25.5">
      <c r="A678" s="14" t="s">
        <v>11</v>
      </c>
      <c r="B678" s="18" t="s">
        <v>12</v>
      </c>
      <c r="C678" s="18"/>
      <c r="D678" s="7">
        <f t="shared" si="76"/>
        <v>3</v>
      </c>
      <c r="E678" s="7">
        <f t="shared" si="76"/>
        <v>3</v>
      </c>
    </row>
    <row r="679" spans="1:5" ht="38.25">
      <c r="A679" s="14" t="s">
        <v>13</v>
      </c>
      <c r="B679" s="18" t="s">
        <v>14</v>
      </c>
      <c r="C679" s="18"/>
      <c r="D679" s="7">
        <f t="shared" si="76"/>
        <v>3</v>
      </c>
      <c r="E679" s="7">
        <f t="shared" si="76"/>
        <v>3</v>
      </c>
    </row>
    <row r="680" spans="1:5" ht="25.5">
      <c r="A680" s="5" t="s">
        <v>448</v>
      </c>
      <c r="B680" s="18" t="s">
        <v>14</v>
      </c>
      <c r="C680" s="18" t="s">
        <v>449</v>
      </c>
      <c r="D680" s="7">
        <f t="shared" si="76"/>
        <v>3</v>
      </c>
      <c r="E680" s="7">
        <f t="shared" si="76"/>
        <v>3</v>
      </c>
    </row>
    <row r="681" spans="1:5" ht="38.25">
      <c r="A681" s="5" t="s">
        <v>450</v>
      </c>
      <c r="B681" s="18" t="s">
        <v>14</v>
      </c>
      <c r="C681" s="18" t="s">
        <v>451</v>
      </c>
      <c r="D681" s="7">
        <f t="shared" si="76"/>
        <v>3</v>
      </c>
      <c r="E681" s="7">
        <f t="shared" si="76"/>
        <v>3</v>
      </c>
    </row>
    <row r="682" spans="1:5" ht="38.25" hidden="1">
      <c r="A682" s="10" t="s">
        <v>454</v>
      </c>
      <c r="B682" s="18" t="s">
        <v>14</v>
      </c>
      <c r="C682" s="18" t="s">
        <v>455</v>
      </c>
      <c r="D682" s="7">
        <v>3</v>
      </c>
      <c r="E682" s="7">
        <v>3</v>
      </c>
    </row>
    <row r="683" spans="1:5" ht="25.5">
      <c r="A683" s="14" t="s">
        <v>15</v>
      </c>
      <c r="B683" s="18" t="s">
        <v>16</v>
      </c>
      <c r="C683" s="15"/>
      <c r="D683" s="7">
        <f aca="true" t="shared" si="77" ref="D683:E687">D684</f>
        <v>6</v>
      </c>
      <c r="E683" s="7">
        <f t="shared" si="77"/>
        <v>6</v>
      </c>
    </row>
    <row r="684" spans="1:5" ht="25.5">
      <c r="A684" s="14" t="s">
        <v>11</v>
      </c>
      <c r="B684" s="18" t="s">
        <v>17</v>
      </c>
      <c r="C684" s="15"/>
      <c r="D684" s="7">
        <f t="shared" si="77"/>
        <v>6</v>
      </c>
      <c r="E684" s="7">
        <f t="shared" si="77"/>
        <v>6</v>
      </c>
    </row>
    <row r="685" spans="1:5" ht="25.5">
      <c r="A685" s="14" t="s">
        <v>18</v>
      </c>
      <c r="B685" s="18" t="s">
        <v>19</v>
      </c>
      <c r="C685" s="15"/>
      <c r="D685" s="7">
        <f t="shared" si="77"/>
        <v>6</v>
      </c>
      <c r="E685" s="7">
        <f t="shared" si="77"/>
        <v>6</v>
      </c>
    </row>
    <row r="686" spans="1:5" ht="25.5">
      <c r="A686" s="5" t="s">
        <v>448</v>
      </c>
      <c r="B686" s="18" t="s">
        <v>19</v>
      </c>
      <c r="C686" s="15">
        <v>200</v>
      </c>
      <c r="D686" s="7">
        <f t="shared" si="77"/>
        <v>6</v>
      </c>
      <c r="E686" s="7">
        <f t="shared" si="77"/>
        <v>6</v>
      </c>
    </row>
    <row r="687" spans="1:5" ht="38.25">
      <c r="A687" s="5" t="s">
        <v>450</v>
      </c>
      <c r="B687" s="18" t="s">
        <v>19</v>
      </c>
      <c r="C687" s="15">
        <v>240</v>
      </c>
      <c r="D687" s="7">
        <f t="shared" si="77"/>
        <v>6</v>
      </c>
      <c r="E687" s="7">
        <f t="shared" si="77"/>
        <v>6</v>
      </c>
    </row>
    <row r="688" spans="1:5" ht="38.25" hidden="1">
      <c r="A688" s="10" t="s">
        <v>20</v>
      </c>
      <c r="B688" s="18" t="s">
        <v>19</v>
      </c>
      <c r="C688" s="15">
        <v>244</v>
      </c>
      <c r="D688" s="7">
        <v>6</v>
      </c>
      <c r="E688" s="7">
        <v>6</v>
      </c>
    </row>
    <row r="689" spans="1:5" ht="51" hidden="1">
      <c r="A689" s="11" t="s">
        <v>21</v>
      </c>
      <c r="B689" s="18" t="s">
        <v>22</v>
      </c>
      <c r="C689" s="18"/>
      <c r="D689" s="7">
        <f aca="true" t="shared" si="78" ref="D689:E693">D690</f>
        <v>0</v>
      </c>
      <c r="E689" s="7">
        <f t="shared" si="78"/>
        <v>0</v>
      </c>
    </row>
    <row r="690" spans="1:5" ht="25.5" hidden="1">
      <c r="A690" s="14" t="s">
        <v>11</v>
      </c>
      <c r="B690" s="18" t="s">
        <v>23</v>
      </c>
      <c r="C690" s="18"/>
      <c r="D690" s="7">
        <f t="shared" si="78"/>
        <v>0</v>
      </c>
      <c r="E690" s="7">
        <f t="shared" si="78"/>
        <v>0</v>
      </c>
    </row>
    <row r="691" spans="1:5" ht="25.5" hidden="1">
      <c r="A691" s="11" t="s">
        <v>24</v>
      </c>
      <c r="B691" s="18" t="s">
        <v>25</v>
      </c>
      <c r="C691" s="18"/>
      <c r="D691" s="7">
        <f t="shared" si="78"/>
        <v>0</v>
      </c>
      <c r="E691" s="7">
        <f t="shared" si="78"/>
        <v>0</v>
      </c>
    </row>
    <row r="692" spans="1:5" ht="25.5" hidden="1">
      <c r="A692" s="5" t="s">
        <v>448</v>
      </c>
      <c r="B692" s="18" t="s">
        <v>25</v>
      </c>
      <c r="C692" s="18" t="s">
        <v>449</v>
      </c>
      <c r="D692" s="7">
        <f t="shared" si="78"/>
        <v>0</v>
      </c>
      <c r="E692" s="7">
        <f t="shared" si="78"/>
        <v>0</v>
      </c>
    </row>
    <row r="693" spans="1:5" ht="38.25" hidden="1">
      <c r="A693" s="5" t="s">
        <v>450</v>
      </c>
      <c r="B693" s="18" t="s">
        <v>25</v>
      </c>
      <c r="C693" s="18" t="s">
        <v>451</v>
      </c>
      <c r="D693" s="7">
        <f t="shared" si="78"/>
        <v>0</v>
      </c>
      <c r="E693" s="7">
        <f t="shared" si="78"/>
        <v>0</v>
      </c>
    </row>
    <row r="694" spans="1:5" ht="38.25" hidden="1">
      <c r="A694" s="10" t="s">
        <v>454</v>
      </c>
      <c r="B694" s="18" t="s">
        <v>25</v>
      </c>
      <c r="C694" s="18" t="s">
        <v>455</v>
      </c>
      <c r="D694" s="7">
        <v>0</v>
      </c>
      <c r="E694" s="7">
        <v>0</v>
      </c>
    </row>
    <row r="695" spans="1:5" ht="38.25">
      <c r="A695" s="11" t="s">
        <v>614</v>
      </c>
      <c r="B695" s="18" t="s">
        <v>615</v>
      </c>
      <c r="C695" s="18"/>
      <c r="D695" s="7">
        <f>D696+D702</f>
        <v>3650</v>
      </c>
      <c r="E695" s="7">
        <f>E696+E702</f>
        <v>3650</v>
      </c>
    </row>
    <row r="696" spans="1:5" ht="25.5">
      <c r="A696" s="11" t="s">
        <v>616</v>
      </c>
      <c r="B696" s="18" t="s">
        <v>617</v>
      </c>
      <c r="C696" s="18"/>
      <c r="D696" s="7">
        <f aca="true" t="shared" si="79" ref="D696:E700">D697</f>
        <v>300</v>
      </c>
      <c r="E696" s="7">
        <f t="shared" si="79"/>
        <v>300</v>
      </c>
    </row>
    <row r="697" spans="1:5" ht="38.25">
      <c r="A697" s="11" t="s">
        <v>618</v>
      </c>
      <c r="B697" s="18" t="s">
        <v>619</v>
      </c>
      <c r="C697" s="18"/>
      <c r="D697" s="7">
        <f t="shared" si="79"/>
        <v>300</v>
      </c>
      <c r="E697" s="7">
        <f t="shared" si="79"/>
        <v>300</v>
      </c>
    </row>
    <row r="698" spans="1:5" ht="38.25">
      <c r="A698" s="11" t="s">
        <v>620</v>
      </c>
      <c r="B698" s="18" t="s">
        <v>621</v>
      </c>
      <c r="C698" s="18"/>
      <c r="D698" s="7">
        <f t="shared" si="79"/>
        <v>300</v>
      </c>
      <c r="E698" s="7">
        <f t="shared" si="79"/>
        <v>300</v>
      </c>
    </row>
    <row r="699" spans="1:5" ht="25.5">
      <c r="A699" s="5" t="s">
        <v>448</v>
      </c>
      <c r="B699" s="18" t="s">
        <v>621</v>
      </c>
      <c r="C699" s="18" t="s">
        <v>449</v>
      </c>
      <c r="D699" s="7">
        <f t="shared" si="79"/>
        <v>300</v>
      </c>
      <c r="E699" s="7">
        <f t="shared" si="79"/>
        <v>300</v>
      </c>
    </row>
    <row r="700" spans="1:5" ht="38.25">
      <c r="A700" s="5" t="s">
        <v>450</v>
      </c>
      <c r="B700" s="18" t="s">
        <v>621</v>
      </c>
      <c r="C700" s="18" t="s">
        <v>451</v>
      </c>
      <c r="D700" s="7">
        <f t="shared" si="79"/>
        <v>300</v>
      </c>
      <c r="E700" s="7">
        <f t="shared" si="79"/>
        <v>300</v>
      </c>
    </row>
    <row r="701" spans="1:5" ht="38.25" hidden="1">
      <c r="A701" s="10" t="s">
        <v>454</v>
      </c>
      <c r="B701" s="18" t="s">
        <v>621</v>
      </c>
      <c r="C701" s="18" t="s">
        <v>455</v>
      </c>
      <c r="D701" s="7">
        <v>300</v>
      </c>
      <c r="E701" s="7">
        <v>300</v>
      </c>
    </row>
    <row r="702" spans="1:5" ht="44.25" customHeight="1">
      <c r="A702" s="11" t="s">
        <v>622</v>
      </c>
      <c r="B702" s="18" t="s">
        <v>623</v>
      </c>
      <c r="C702" s="18"/>
      <c r="D702" s="7">
        <f aca="true" t="shared" si="80" ref="D702:E706">D703</f>
        <v>3350</v>
      </c>
      <c r="E702" s="7">
        <f t="shared" si="80"/>
        <v>3350</v>
      </c>
    </row>
    <row r="703" spans="1:5" ht="46.5" customHeight="1">
      <c r="A703" s="11" t="s">
        <v>618</v>
      </c>
      <c r="B703" s="18" t="s">
        <v>624</v>
      </c>
      <c r="C703" s="18"/>
      <c r="D703" s="7">
        <f t="shared" si="80"/>
        <v>3350</v>
      </c>
      <c r="E703" s="7">
        <f t="shared" si="80"/>
        <v>3350</v>
      </c>
    </row>
    <row r="704" spans="1:5" ht="30.75" customHeight="1">
      <c r="A704" s="11" t="s">
        <v>625</v>
      </c>
      <c r="B704" s="18" t="s">
        <v>626</v>
      </c>
      <c r="C704" s="18"/>
      <c r="D704" s="7">
        <f t="shared" si="80"/>
        <v>3350</v>
      </c>
      <c r="E704" s="7">
        <f t="shared" si="80"/>
        <v>3350</v>
      </c>
    </row>
    <row r="705" spans="1:5" ht="35.25" customHeight="1">
      <c r="A705" s="5" t="s">
        <v>448</v>
      </c>
      <c r="B705" s="18" t="s">
        <v>626</v>
      </c>
      <c r="C705" s="18" t="s">
        <v>449</v>
      </c>
      <c r="D705" s="7">
        <f t="shared" si="80"/>
        <v>3350</v>
      </c>
      <c r="E705" s="7">
        <f t="shared" si="80"/>
        <v>3350</v>
      </c>
    </row>
    <row r="706" spans="1:5" ht="45.75" customHeight="1">
      <c r="A706" s="5" t="s">
        <v>450</v>
      </c>
      <c r="B706" s="18" t="s">
        <v>626</v>
      </c>
      <c r="C706" s="18" t="s">
        <v>451</v>
      </c>
      <c r="D706" s="7">
        <f t="shared" si="80"/>
        <v>3350</v>
      </c>
      <c r="E706" s="7">
        <f t="shared" si="80"/>
        <v>3350</v>
      </c>
    </row>
    <row r="707" spans="1:5" ht="38.25" hidden="1">
      <c r="A707" s="10" t="s">
        <v>454</v>
      </c>
      <c r="B707" s="18" t="s">
        <v>626</v>
      </c>
      <c r="C707" s="18" t="s">
        <v>455</v>
      </c>
      <c r="D707" s="7">
        <v>3350</v>
      </c>
      <c r="E707" s="7">
        <v>3350</v>
      </c>
    </row>
    <row r="708" spans="1:5" ht="87" customHeight="1">
      <c r="A708" s="45" t="s">
        <v>184</v>
      </c>
      <c r="B708" s="43" t="s">
        <v>185</v>
      </c>
      <c r="C708" s="43"/>
      <c r="D708" s="40">
        <f>D710</f>
        <v>900</v>
      </c>
      <c r="E708" s="40">
        <f>E710</f>
        <v>900</v>
      </c>
    </row>
    <row r="709" spans="1:5" ht="12.75">
      <c r="A709" s="9" t="s">
        <v>270</v>
      </c>
      <c r="B709" s="43"/>
      <c r="C709" s="43"/>
      <c r="D709" s="40"/>
      <c r="E709" s="40"/>
    </row>
    <row r="710" spans="1:5" ht="25.5">
      <c r="A710" s="30" t="s">
        <v>186</v>
      </c>
      <c r="B710" s="15" t="s">
        <v>187</v>
      </c>
      <c r="C710" s="15"/>
      <c r="D710" s="7">
        <f aca="true" t="shared" si="81" ref="D710:E713">D711</f>
        <v>900</v>
      </c>
      <c r="E710" s="7">
        <f t="shared" si="81"/>
        <v>900</v>
      </c>
    </row>
    <row r="711" spans="1:5" ht="25.5">
      <c r="A711" s="30" t="s">
        <v>188</v>
      </c>
      <c r="B711" s="15" t="s">
        <v>189</v>
      </c>
      <c r="C711" s="15"/>
      <c r="D711" s="7">
        <f t="shared" si="81"/>
        <v>900</v>
      </c>
      <c r="E711" s="7">
        <f t="shared" si="81"/>
        <v>900</v>
      </c>
    </row>
    <row r="712" spans="1:5" ht="25.5">
      <c r="A712" s="5" t="s">
        <v>448</v>
      </c>
      <c r="B712" s="15" t="s">
        <v>189</v>
      </c>
      <c r="C712" s="6" t="s">
        <v>449</v>
      </c>
      <c r="D712" s="7">
        <f t="shared" si="81"/>
        <v>900</v>
      </c>
      <c r="E712" s="7">
        <f t="shared" si="81"/>
        <v>900</v>
      </c>
    </row>
    <row r="713" spans="1:5" ht="38.25">
      <c r="A713" s="5" t="s">
        <v>450</v>
      </c>
      <c r="B713" s="15" t="s">
        <v>189</v>
      </c>
      <c r="C713" s="6" t="s">
        <v>451</v>
      </c>
      <c r="D713" s="7">
        <f t="shared" si="81"/>
        <v>900</v>
      </c>
      <c r="E713" s="7">
        <f t="shared" si="81"/>
        <v>900</v>
      </c>
    </row>
    <row r="714" spans="1:5" ht="38.25" hidden="1">
      <c r="A714" s="30" t="s">
        <v>20</v>
      </c>
      <c r="B714" s="15" t="s">
        <v>189</v>
      </c>
      <c r="C714" s="15">
        <v>244</v>
      </c>
      <c r="D714" s="7">
        <v>900</v>
      </c>
      <c r="E714" s="7">
        <v>900</v>
      </c>
    </row>
    <row r="715" spans="1:5" ht="38.25">
      <c r="A715" s="44" t="s">
        <v>60</v>
      </c>
      <c r="B715" s="38" t="s">
        <v>61</v>
      </c>
      <c r="C715" s="38"/>
      <c r="D715" s="46">
        <f>D717+D738</f>
        <v>86</v>
      </c>
      <c r="E715" s="46">
        <f>E717+E738</f>
        <v>86</v>
      </c>
    </row>
    <row r="716" spans="1:5" ht="12.75">
      <c r="A716" s="14" t="s">
        <v>270</v>
      </c>
      <c r="B716" s="38"/>
      <c r="C716" s="38"/>
      <c r="D716" s="46"/>
      <c r="E716" s="46"/>
    </row>
    <row r="717" spans="1:5" ht="45.75" customHeight="1">
      <c r="A717" s="14" t="s">
        <v>62</v>
      </c>
      <c r="B717" s="18" t="s">
        <v>63</v>
      </c>
      <c r="C717" s="18"/>
      <c r="D717" s="22">
        <f>D718+D722+D726+D730+D734</f>
        <v>86</v>
      </c>
      <c r="E717" s="22">
        <f>E718+E722+E726+E730+E734</f>
        <v>86</v>
      </c>
    </row>
    <row r="718" spans="1:5" ht="25.5">
      <c r="A718" s="14" t="s">
        <v>64</v>
      </c>
      <c r="B718" s="18" t="s">
        <v>65</v>
      </c>
      <c r="C718" s="18"/>
      <c r="D718" s="22">
        <f aca="true" t="shared" si="82" ref="D718:E720">D719</f>
        <v>10</v>
      </c>
      <c r="E718" s="22">
        <f t="shared" si="82"/>
        <v>10</v>
      </c>
    </row>
    <row r="719" spans="1:5" ht="34.5" customHeight="1">
      <c r="A719" s="5" t="s">
        <v>448</v>
      </c>
      <c r="B719" s="18" t="s">
        <v>65</v>
      </c>
      <c r="C719" s="18" t="s">
        <v>449</v>
      </c>
      <c r="D719" s="22">
        <f t="shared" si="82"/>
        <v>10</v>
      </c>
      <c r="E719" s="22">
        <f t="shared" si="82"/>
        <v>10</v>
      </c>
    </row>
    <row r="720" spans="1:5" ht="45" customHeight="1">
      <c r="A720" s="5" t="s">
        <v>450</v>
      </c>
      <c r="B720" s="18" t="s">
        <v>65</v>
      </c>
      <c r="C720" s="18" t="s">
        <v>451</v>
      </c>
      <c r="D720" s="22">
        <f t="shared" si="82"/>
        <v>10</v>
      </c>
      <c r="E720" s="22">
        <f t="shared" si="82"/>
        <v>10</v>
      </c>
    </row>
    <row r="721" spans="1:5" ht="44.25" customHeight="1" hidden="1">
      <c r="A721" s="28" t="s">
        <v>454</v>
      </c>
      <c r="B721" s="18" t="s">
        <v>65</v>
      </c>
      <c r="C721" s="18" t="s">
        <v>455</v>
      </c>
      <c r="D721" s="22">
        <v>10</v>
      </c>
      <c r="E721" s="22">
        <v>10</v>
      </c>
    </row>
    <row r="722" spans="1:5" ht="25.5">
      <c r="A722" s="23" t="s">
        <v>66</v>
      </c>
      <c r="B722" s="18" t="s">
        <v>67</v>
      </c>
      <c r="C722" s="18"/>
      <c r="D722" s="22">
        <f aca="true" t="shared" si="83" ref="D722:E724">D723</f>
        <v>9</v>
      </c>
      <c r="E722" s="22">
        <f t="shared" si="83"/>
        <v>9</v>
      </c>
    </row>
    <row r="723" spans="1:5" ht="25.5">
      <c r="A723" s="5" t="s">
        <v>448</v>
      </c>
      <c r="B723" s="18" t="s">
        <v>67</v>
      </c>
      <c r="C723" s="18" t="s">
        <v>449</v>
      </c>
      <c r="D723" s="22">
        <f t="shared" si="83"/>
        <v>9</v>
      </c>
      <c r="E723" s="22">
        <f t="shared" si="83"/>
        <v>9</v>
      </c>
    </row>
    <row r="724" spans="1:5" ht="38.25">
      <c r="A724" s="5" t="s">
        <v>450</v>
      </c>
      <c r="B724" s="18" t="s">
        <v>67</v>
      </c>
      <c r="C724" s="18" t="s">
        <v>451</v>
      </c>
      <c r="D724" s="22">
        <f t="shared" si="83"/>
        <v>9</v>
      </c>
      <c r="E724" s="22">
        <f t="shared" si="83"/>
        <v>9</v>
      </c>
    </row>
    <row r="725" spans="1:5" ht="38.25" hidden="1">
      <c r="A725" s="28" t="s">
        <v>454</v>
      </c>
      <c r="B725" s="18" t="s">
        <v>67</v>
      </c>
      <c r="C725" s="18" t="s">
        <v>455</v>
      </c>
      <c r="D725" s="22">
        <v>9</v>
      </c>
      <c r="E725" s="22">
        <v>9</v>
      </c>
    </row>
    <row r="726" spans="1:5" ht="51">
      <c r="A726" s="23" t="s">
        <v>68</v>
      </c>
      <c r="B726" s="18" t="s">
        <v>69</v>
      </c>
      <c r="C726" s="18"/>
      <c r="D726" s="22">
        <f aca="true" t="shared" si="84" ref="D726:E728">D727</f>
        <v>14</v>
      </c>
      <c r="E726" s="22">
        <f t="shared" si="84"/>
        <v>14</v>
      </c>
    </row>
    <row r="727" spans="1:5" ht="25.5">
      <c r="A727" s="5" t="s">
        <v>448</v>
      </c>
      <c r="B727" s="18" t="s">
        <v>69</v>
      </c>
      <c r="C727" s="18" t="s">
        <v>449</v>
      </c>
      <c r="D727" s="22">
        <f t="shared" si="84"/>
        <v>14</v>
      </c>
      <c r="E727" s="22">
        <f t="shared" si="84"/>
        <v>14</v>
      </c>
    </row>
    <row r="728" spans="1:5" ht="38.25">
      <c r="A728" s="5" t="s">
        <v>450</v>
      </c>
      <c r="B728" s="18" t="s">
        <v>69</v>
      </c>
      <c r="C728" s="18" t="s">
        <v>451</v>
      </c>
      <c r="D728" s="22">
        <f t="shared" si="84"/>
        <v>14</v>
      </c>
      <c r="E728" s="22">
        <f t="shared" si="84"/>
        <v>14</v>
      </c>
    </row>
    <row r="729" spans="1:5" ht="38.25" hidden="1">
      <c r="A729" s="28" t="s">
        <v>454</v>
      </c>
      <c r="B729" s="18" t="s">
        <v>69</v>
      </c>
      <c r="C729" s="18" t="s">
        <v>455</v>
      </c>
      <c r="D729" s="22">
        <v>14</v>
      </c>
      <c r="E729" s="22">
        <v>14</v>
      </c>
    </row>
    <row r="730" spans="1:5" ht="51">
      <c r="A730" s="23" t="s">
        <v>70</v>
      </c>
      <c r="B730" s="18" t="s">
        <v>71</v>
      </c>
      <c r="C730" s="18"/>
      <c r="D730" s="22">
        <f aca="true" t="shared" si="85" ref="D730:E732">D731</f>
        <v>40</v>
      </c>
      <c r="E730" s="22">
        <f t="shared" si="85"/>
        <v>40</v>
      </c>
    </row>
    <row r="731" spans="1:5" ht="25.5">
      <c r="A731" s="5" t="s">
        <v>448</v>
      </c>
      <c r="B731" s="18" t="s">
        <v>71</v>
      </c>
      <c r="C731" s="18" t="s">
        <v>449</v>
      </c>
      <c r="D731" s="22">
        <f t="shared" si="85"/>
        <v>40</v>
      </c>
      <c r="E731" s="22">
        <f t="shared" si="85"/>
        <v>40</v>
      </c>
    </row>
    <row r="732" spans="1:5" ht="38.25">
      <c r="A732" s="5" t="s">
        <v>450</v>
      </c>
      <c r="B732" s="18" t="s">
        <v>71</v>
      </c>
      <c r="C732" s="18" t="s">
        <v>451</v>
      </c>
      <c r="D732" s="22">
        <f t="shared" si="85"/>
        <v>40</v>
      </c>
      <c r="E732" s="22">
        <f t="shared" si="85"/>
        <v>40</v>
      </c>
    </row>
    <row r="733" spans="1:5" ht="38.25" hidden="1">
      <c r="A733" s="28" t="s">
        <v>454</v>
      </c>
      <c r="B733" s="18" t="s">
        <v>71</v>
      </c>
      <c r="C733" s="18" t="s">
        <v>455</v>
      </c>
      <c r="D733" s="22">
        <v>40</v>
      </c>
      <c r="E733" s="22">
        <v>40</v>
      </c>
    </row>
    <row r="734" spans="1:5" ht="51">
      <c r="A734" s="9" t="s">
        <v>116</v>
      </c>
      <c r="B734" s="18" t="s">
        <v>74</v>
      </c>
      <c r="C734" s="18"/>
      <c r="D734" s="22">
        <f aca="true" t="shared" si="86" ref="D734:E736">D735</f>
        <v>13</v>
      </c>
      <c r="E734" s="22">
        <f t="shared" si="86"/>
        <v>13</v>
      </c>
    </row>
    <row r="735" spans="1:5" ht="25.5">
      <c r="A735" s="5" t="s">
        <v>448</v>
      </c>
      <c r="B735" s="18" t="s">
        <v>74</v>
      </c>
      <c r="C735" s="18" t="s">
        <v>449</v>
      </c>
      <c r="D735" s="22">
        <f t="shared" si="86"/>
        <v>13</v>
      </c>
      <c r="E735" s="22">
        <f t="shared" si="86"/>
        <v>13</v>
      </c>
    </row>
    <row r="736" spans="1:5" ht="38.25">
      <c r="A736" s="5" t="s">
        <v>450</v>
      </c>
      <c r="B736" s="18" t="s">
        <v>74</v>
      </c>
      <c r="C736" s="18" t="s">
        <v>451</v>
      </c>
      <c r="D736" s="22">
        <f t="shared" si="86"/>
        <v>13</v>
      </c>
      <c r="E736" s="22">
        <f t="shared" si="86"/>
        <v>13</v>
      </c>
    </row>
    <row r="737" spans="1:5" ht="38.25" hidden="1">
      <c r="A737" s="28" t="s">
        <v>454</v>
      </c>
      <c r="B737" s="18" t="s">
        <v>74</v>
      </c>
      <c r="C737" s="18" t="s">
        <v>455</v>
      </c>
      <c r="D737" s="22">
        <v>13</v>
      </c>
      <c r="E737" s="22">
        <v>13</v>
      </c>
    </row>
    <row r="738" spans="1:5" ht="25.5" hidden="1">
      <c r="A738" s="37" t="s">
        <v>288</v>
      </c>
      <c r="B738" s="18" t="s">
        <v>289</v>
      </c>
      <c r="C738" s="18"/>
      <c r="D738" s="22">
        <f>D739</f>
        <v>0</v>
      </c>
      <c r="E738" s="22">
        <f>E739</f>
        <v>0</v>
      </c>
    </row>
    <row r="739" spans="1:5" ht="38.25" hidden="1">
      <c r="A739" s="37" t="s">
        <v>290</v>
      </c>
      <c r="B739" s="18" t="s">
        <v>291</v>
      </c>
      <c r="C739" s="18"/>
      <c r="D739" s="22">
        <f>D740+D743</f>
        <v>0</v>
      </c>
      <c r="E739" s="22">
        <f>E740+E743</f>
        <v>0</v>
      </c>
    </row>
    <row r="740" spans="1:5" ht="63.75" hidden="1">
      <c r="A740" s="16" t="s">
        <v>438</v>
      </c>
      <c r="B740" s="18" t="s">
        <v>291</v>
      </c>
      <c r="C740" s="18" t="s">
        <v>439</v>
      </c>
      <c r="D740" s="22">
        <f>D741</f>
        <v>0</v>
      </c>
      <c r="E740" s="22">
        <f>E741</f>
        <v>0</v>
      </c>
    </row>
    <row r="741" spans="1:5" ht="25.5" hidden="1">
      <c r="A741" s="16" t="s">
        <v>77</v>
      </c>
      <c r="B741" s="18" t="s">
        <v>291</v>
      </c>
      <c r="C741" s="18" t="s">
        <v>78</v>
      </c>
      <c r="D741" s="22">
        <f>D742</f>
        <v>0</v>
      </c>
      <c r="E741" s="22">
        <f>E742</f>
        <v>0</v>
      </c>
    </row>
    <row r="742" spans="1:5" ht="38.25" hidden="1">
      <c r="A742" s="16" t="s">
        <v>72</v>
      </c>
      <c r="B742" s="18" t="s">
        <v>291</v>
      </c>
      <c r="C742" s="18" t="s">
        <v>73</v>
      </c>
      <c r="D742" s="22"/>
      <c r="E742" s="22"/>
    </row>
    <row r="743" spans="1:5" ht="25.5" hidden="1">
      <c r="A743" s="5" t="s">
        <v>448</v>
      </c>
      <c r="B743" s="18" t="s">
        <v>291</v>
      </c>
      <c r="C743" s="18" t="s">
        <v>449</v>
      </c>
      <c r="D743" s="22">
        <f>D744</f>
        <v>0</v>
      </c>
      <c r="E743" s="22">
        <f>E744</f>
        <v>0</v>
      </c>
    </row>
    <row r="744" spans="1:5" ht="38.25" hidden="1">
      <c r="A744" s="5" t="s">
        <v>450</v>
      </c>
      <c r="B744" s="18" t="s">
        <v>291</v>
      </c>
      <c r="C744" s="18" t="s">
        <v>451</v>
      </c>
      <c r="D744" s="22">
        <f>D745</f>
        <v>0</v>
      </c>
      <c r="E744" s="22">
        <f>E745</f>
        <v>0</v>
      </c>
    </row>
    <row r="745" spans="1:5" ht="38.25" hidden="1">
      <c r="A745" s="28" t="s">
        <v>454</v>
      </c>
      <c r="B745" s="18" t="s">
        <v>291</v>
      </c>
      <c r="C745" s="18" t="s">
        <v>455</v>
      </c>
      <c r="D745" s="22"/>
      <c r="E745" s="22"/>
    </row>
    <row r="746" spans="1:5" ht="38.25">
      <c r="A746" s="42" t="s">
        <v>554</v>
      </c>
      <c r="B746" s="39" t="s">
        <v>555</v>
      </c>
      <c r="C746" s="39"/>
      <c r="D746" s="40">
        <f>D748+D754</f>
        <v>4277.5</v>
      </c>
      <c r="E746" s="40">
        <f>E748+E754</f>
        <v>4277.5</v>
      </c>
    </row>
    <row r="747" spans="1:5" ht="12.75">
      <c r="A747" s="5" t="s">
        <v>270</v>
      </c>
      <c r="B747" s="39"/>
      <c r="C747" s="39"/>
      <c r="D747" s="40"/>
      <c r="E747" s="40"/>
    </row>
    <row r="748" spans="1:5" ht="25.5">
      <c r="A748" s="5" t="s">
        <v>588</v>
      </c>
      <c r="B748" s="6" t="s">
        <v>589</v>
      </c>
      <c r="C748" s="6"/>
      <c r="D748" s="7">
        <f aca="true" t="shared" si="87" ref="D748:E752">D749</f>
        <v>241</v>
      </c>
      <c r="E748" s="7">
        <f t="shared" si="87"/>
        <v>241</v>
      </c>
    </row>
    <row r="749" spans="1:5" ht="63.75">
      <c r="A749" s="5" t="s">
        <v>590</v>
      </c>
      <c r="B749" s="6" t="s">
        <v>591</v>
      </c>
      <c r="C749" s="6"/>
      <c r="D749" s="7">
        <f t="shared" si="87"/>
        <v>241</v>
      </c>
      <c r="E749" s="7">
        <f t="shared" si="87"/>
        <v>241</v>
      </c>
    </row>
    <row r="750" spans="1:5" ht="25.5">
      <c r="A750" s="5" t="s">
        <v>592</v>
      </c>
      <c r="B750" s="6" t="s">
        <v>593</v>
      </c>
      <c r="C750" s="6"/>
      <c r="D750" s="7">
        <f t="shared" si="87"/>
        <v>241</v>
      </c>
      <c r="E750" s="7">
        <f t="shared" si="87"/>
        <v>241</v>
      </c>
    </row>
    <row r="751" spans="1:5" ht="25.5">
      <c r="A751" s="5" t="s">
        <v>448</v>
      </c>
      <c r="B751" s="6" t="s">
        <v>593</v>
      </c>
      <c r="C751" s="6" t="s">
        <v>449</v>
      </c>
      <c r="D751" s="7">
        <f t="shared" si="87"/>
        <v>241</v>
      </c>
      <c r="E751" s="7">
        <f t="shared" si="87"/>
        <v>241</v>
      </c>
    </row>
    <row r="752" spans="1:5" ht="38.25">
      <c r="A752" s="5" t="s">
        <v>450</v>
      </c>
      <c r="B752" s="6" t="s">
        <v>593</v>
      </c>
      <c r="C752" s="6" t="s">
        <v>451</v>
      </c>
      <c r="D752" s="7">
        <f t="shared" si="87"/>
        <v>241</v>
      </c>
      <c r="E752" s="7">
        <f t="shared" si="87"/>
        <v>241</v>
      </c>
    </row>
    <row r="753" spans="1:5" ht="25.5" hidden="1">
      <c r="A753" s="9" t="s">
        <v>452</v>
      </c>
      <c r="B753" s="6" t="s">
        <v>593</v>
      </c>
      <c r="C753" s="6" t="s">
        <v>453</v>
      </c>
      <c r="D753" s="7">
        <v>241</v>
      </c>
      <c r="E753" s="7">
        <v>241</v>
      </c>
    </row>
    <row r="754" spans="1:5" ht="38.25">
      <c r="A754" s="5" t="s">
        <v>556</v>
      </c>
      <c r="B754" s="6" t="s">
        <v>557</v>
      </c>
      <c r="C754" s="6"/>
      <c r="D754" s="7">
        <f>D755+D770+D776+D790</f>
        <v>4036.5</v>
      </c>
      <c r="E754" s="7">
        <f>E755+E770+E776+E790</f>
        <v>4036.5</v>
      </c>
    </row>
    <row r="755" spans="1:5" ht="38.25">
      <c r="A755" s="5" t="s">
        <v>564</v>
      </c>
      <c r="B755" s="6" t="s">
        <v>565</v>
      </c>
      <c r="C755" s="6"/>
      <c r="D755" s="7">
        <f>D756+D765</f>
        <v>455.3</v>
      </c>
      <c r="E755" s="7">
        <f>E756+E765</f>
        <v>455.3</v>
      </c>
    </row>
    <row r="756" spans="1:5" ht="38.25">
      <c r="A756" s="5" t="s">
        <v>566</v>
      </c>
      <c r="B756" s="6" t="s">
        <v>567</v>
      </c>
      <c r="C756" s="6"/>
      <c r="D756" s="7">
        <f>D757+D761</f>
        <v>299.3</v>
      </c>
      <c r="E756" s="7">
        <f>E757+E761</f>
        <v>299.3</v>
      </c>
    </row>
    <row r="757" spans="1:5" ht="51">
      <c r="A757" s="5" t="s">
        <v>568</v>
      </c>
      <c r="B757" s="6" t="s">
        <v>569</v>
      </c>
      <c r="C757" s="6"/>
      <c r="D757" s="7">
        <f aca="true" t="shared" si="88" ref="D757:E759">D758</f>
        <v>18</v>
      </c>
      <c r="E757" s="7">
        <f t="shared" si="88"/>
        <v>18</v>
      </c>
    </row>
    <row r="758" spans="1:5" ht="25.5">
      <c r="A758" s="5" t="s">
        <v>448</v>
      </c>
      <c r="B758" s="6" t="s">
        <v>569</v>
      </c>
      <c r="C758" s="6" t="s">
        <v>449</v>
      </c>
      <c r="D758" s="7">
        <f t="shared" si="88"/>
        <v>18</v>
      </c>
      <c r="E758" s="7">
        <f t="shared" si="88"/>
        <v>18</v>
      </c>
    </row>
    <row r="759" spans="1:5" ht="38.25">
      <c r="A759" s="5" t="s">
        <v>450</v>
      </c>
      <c r="B759" s="6" t="s">
        <v>569</v>
      </c>
      <c r="C759" s="6" t="s">
        <v>451</v>
      </c>
      <c r="D759" s="7">
        <f t="shared" si="88"/>
        <v>18</v>
      </c>
      <c r="E759" s="7">
        <f t="shared" si="88"/>
        <v>18</v>
      </c>
    </row>
    <row r="760" spans="1:5" ht="38.25" hidden="1">
      <c r="A760" s="5" t="s">
        <v>454</v>
      </c>
      <c r="B760" s="6" t="s">
        <v>569</v>
      </c>
      <c r="C760" s="6" t="s">
        <v>455</v>
      </c>
      <c r="D760" s="7">
        <v>18</v>
      </c>
      <c r="E760" s="7">
        <v>18</v>
      </c>
    </row>
    <row r="761" spans="1:5" ht="38.25">
      <c r="A761" s="5" t="s">
        <v>570</v>
      </c>
      <c r="B761" s="6" t="s">
        <v>571</v>
      </c>
      <c r="C761" s="6"/>
      <c r="D761" s="7">
        <f aca="true" t="shared" si="89" ref="D761:E763">D762</f>
        <v>281.3</v>
      </c>
      <c r="E761" s="7">
        <f t="shared" si="89"/>
        <v>281.3</v>
      </c>
    </row>
    <row r="762" spans="1:5" ht="25.5">
      <c r="A762" s="5" t="s">
        <v>448</v>
      </c>
      <c r="B762" s="6" t="s">
        <v>571</v>
      </c>
      <c r="C762" s="6" t="s">
        <v>449</v>
      </c>
      <c r="D762" s="7">
        <f t="shared" si="89"/>
        <v>281.3</v>
      </c>
      <c r="E762" s="7">
        <f t="shared" si="89"/>
        <v>281.3</v>
      </c>
    </row>
    <row r="763" spans="1:5" ht="38.25">
      <c r="A763" s="5" t="s">
        <v>450</v>
      </c>
      <c r="B763" s="6" t="s">
        <v>571</v>
      </c>
      <c r="C763" s="6" t="s">
        <v>451</v>
      </c>
      <c r="D763" s="7">
        <f t="shared" si="89"/>
        <v>281.3</v>
      </c>
      <c r="E763" s="7">
        <f t="shared" si="89"/>
        <v>281.3</v>
      </c>
    </row>
    <row r="764" spans="1:5" ht="38.25" hidden="1">
      <c r="A764" s="5" t="s">
        <v>454</v>
      </c>
      <c r="B764" s="6" t="s">
        <v>571</v>
      </c>
      <c r="C764" s="6" t="s">
        <v>455</v>
      </c>
      <c r="D764" s="7">
        <v>281.3</v>
      </c>
      <c r="E764" s="7">
        <v>281.3</v>
      </c>
    </row>
    <row r="765" spans="1:5" ht="25.5">
      <c r="A765" s="24" t="s">
        <v>572</v>
      </c>
      <c r="B765" s="6" t="s">
        <v>573</v>
      </c>
      <c r="C765" s="6"/>
      <c r="D765" s="7">
        <f aca="true" t="shared" si="90" ref="D765:E768">D766</f>
        <v>156</v>
      </c>
      <c r="E765" s="7">
        <f t="shared" si="90"/>
        <v>156</v>
      </c>
    </row>
    <row r="766" spans="1:5" ht="25.5">
      <c r="A766" s="5" t="s">
        <v>574</v>
      </c>
      <c r="B766" s="6" t="s">
        <v>575</v>
      </c>
      <c r="C766" s="6"/>
      <c r="D766" s="7">
        <f t="shared" si="90"/>
        <v>156</v>
      </c>
      <c r="E766" s="7">
        <f t="shared" si="90"/>
        <v>156</v>
      </c>
    </row>
    <row r="767" spans="1:5" ht="25.5">
      <c r="A767" s="5" t="s">
        <v>448</v>
      </c>
      <c r="B767" s="6" t="s">
        <v>575</v>
      </c>
      <c r="C767" s="6" t="s">
        <v>449</v>
      </c>
      <c r="D767" s="7">
        <f t="shared" si="90"/>
        <v>156</v>
      </c>
      <c r="E767" s="7">
        <f t="shared" si="90"/>
        <v>156</v>
      </c>
    </row>
    <row r="768" spans="1:5" ht="38.25">
      <c r="A768" s="5" t="s">
        <v>450</v>
      </c>
      <c r="B768" s="6" t="s">
        <v>575</v>
      </c>
      <c r="C768" s="6" t="s">
        <v>451</v>
      </c>
      <c r="D768" s="7">
        <f t="shared" si="90"/>
        <v>156</v>
      </c>
      <c r="E768" s="7">
        <f t="shared" si="90"/>
        <v>156</v>
      </c>
    </row>
    <row r="769" spans="1:5" ht="38.25" hidden="1">
      <c r="A769" s="5" t="s">
        <v>454</v>
      </c>
      <c r="B769" s="6" t="s">
        <v>575</v>
      </c>
      <c r="C769" s="6" t="s">
        <v>455</v>
      </c>
      <c r="D769" s="7">
        <v>156</v>
      </c>
      <c r="E769" s="7">
        <v>156</v>
      </c>
    </row>
    <row r="770" spans="1:5" ht="38.25">
      <c r="A770" s="5" t="s">
        <v>576</v>
      </c>
      <c r="B770" s="6" t="s">
        <v>577</v>
      </c>
      <c r="C770" s="6"/>
      <c r="D770" s="7">
        <f aca="true" t="shared" si="91" ref="D770:E774">D771</f>
        <v>318</v>
      </c>
      <c r="E770" s="7">
        <f t="shared" si="91"/>
        <v>318</v>
      </c>
    </row>
    <row r="771" spans="1:5" ht="34.5" customHeight="1">
      <c r="A771" s="5" t="s">
        <v>578</v>
      </c>
      <c r="B771" s="6" t="s">
        <v>579</v>
      </c>
      <c r="C771" s="6"/>
      <c r="D771" s="7">
        <f t="shared" si="91"/>
        <v>318</v>
      </c>
      <c r="E771" s="7">
        <f t="shared" si="91"/>
        <v>318</v>
      </c>
    </row>
    <row r="772" spans="1:5" ht="32.25" customHeight="1">
      <c r="A772" s="5" t="s">
        <v>580</v>
      </c>
      <c r="B772" s="6" t="s">
        <v>581</v>
      </c>
      <c r="C772" s="6"/>
      <c r="D772" s="7">
        <f t="shared" si="91"/>
        <v>318</v>
      </c>
      <c r="E772" s="7">
        <f t="shared" si="91"/>
        <v>318</v>
      </c>
    </row>
    <row r="773" spans="1:5" ht="32.25" customHeight="1">
      <c r="A773" s="5" t="s">
        <v>448</v>
      </c>
      <c r="B773" s="6" t="s">
        <v>581</v>
      </c>
      <c r="C773" s="6" t="s">
        <v>449</v>
      </c>
      <c r="D773" s="7">
        <f t="shared" si="91"/>
        <v>318</v>
      </c>
      <c r="E773" s="7">
        <f t="shared" si="91"/>
        <v>318</v>
      </c>
    </row>
    <row r="774" spans="1:5" ht="38.25">
      <c r="A774" s="5" t="s">
        <v>450</v>
      </c>
      <c r="B774" s="6" t="s">
        <v>581</v>
      </c>
      <c r="C774" s="6" t="s">
        <v>451</v>
      </c>
      <c r="D774" s="7">
        <f t="shared" si="91"/>
        <v>318</v>
      </c>
      <c r="E774" s="7">
        <f t="shared" si="91"/>
        <v>318</v>
      </c>
    </row>
    <row r="775" spans="1:5" ht="38.25" hidden="1">
      <c r="A775" s="5" t="s">
        <v>454</v>
      </c>
      <c r="B775" s="6" t="s">
        <v>581</v>
      </c>
      <c r="C775" s="6" t="s">
        <v>455</v>
      </c>
      <c r="D775" s="7">
        <v>318</v>
      </c>
      <c r="E775" s="7">
        <v>318</v>
      </c>
    </row>
    <row r="776" spans="1:5" ht="48" customHeight="1">
      <c r="A776" s="5" t="s">
        <v>558</v>
      </c>
      <c r="B776" s="6" t="s">
        <v>559</v>
      </c>
      <c r="C776" s="6"/>
      <c r="D776" s="7">
        <f>D777</f>
        <v>1263.2</v>
      </c>
      <c r="E776" s="7">
        <f>E777</f>
        <v>1263.2</v>
      </c>
    </row>
    <row r="777" spans="1:5" ht="46.5" customHeight="1">
      <c r="A777" s="5" t="s">
        <v>560</v>
      </c>
      <c r="B777" s="6" t="s">
        <v>561</v>
      </c>
      <c r="C777" s="6"/>
      <c r="D777" s="7">
        <f>D778+D782+D786</f>
        <v>1263.2</v>
      </c>
      <c r="E777" s="7">
        <f>E778+E782+E786</f>
        <v>1263.2</v>
      </c>
    </row>
    <row r="778" spans="1:5" ht="45" customHeight="1">
      <c r="A778" s="5" t="s">
        <v>582</v>
      </c>
      <c r="B778" s="6" t="s">
        <v>583</v>
      </c>
      <c r="C778" s="6"/>
      <c r="D778" s="7">
        <f aca="true" t="shared" si="92" ref="D778:E780">D779</f>
        <v>1042.9</v>
      </c>
      <c r="E778" s="7">
        <f t="shared" si="92"/>
        <v>1042.9</v>
      </c>
    </row>
    <row r="779" spans="1:5" ht="25.5">
      <c r="A779" s="5" t="s">
        <v>448</v>
      </c>
      <c r="B779" s="6" t="s">
        <v>583</v>
      </c>
      <c r="C779" s="6" t="s">
        <v>449</v>
      </c>
      <c r="D779" s="7">
        <f t="shared" si="92"/>
        <v>1042.9</v>
      </c>
      <c r="E779" s="7">
        <f t="shared" si="92"/>
        <v>1042.9</v>
      </c>
    </row>
    <row r="780" spans="1:5" ht="38.25">
      <c r="A780" s="5" t="s">
        <v>450</v>
      </c>
      <c r="B780" s="6" t="s">
        <v>583</v>
      </c>
      <c r="C780" s="6" t="s">
        <v>451</v>
      </c>
      <c r="D780" s="7">
        <f t="shared" si="92"/>
        <v>1042.9</v>
      </c>
      <c r="E780" s="7">
        <f t="shared" si="92"/>
        <v>1042.9</v>
      </c>
    </row>
    <row r="781" spans="1:5" ht="38.25" hidden="1">
      <c r="A781" s="5" t="s">
        <v>454</v>
      </c>
      <c r="B781" s="6" t="s">
        <v>583</v>
      </c>
      <c r="C781" s="6" t="s">
        <v>455</v>
      </c>
      <c r="D781" s="7">
        <v>1042.9</v>
      </c>
      <c r="E781" s="7">
        <v>1042.9</v>
      </c>
    </row>
    <row r="782" spans="1:5" ht="50.25" customHeight="1">
      <c r="A782" s="5" t="s">
        <v>562</v>
      </c>
      <c r="B782" s="6" t="s">
        <v>563</v>
      </c>
      <c r="C782" s="6"/>
      <c r="D782" s="7">
        <f aca="true" t="shared" si="93" ref="D782:E784">D783</f>
        <v>50</v>
      </c>
      <c r="E782" s="7">
        <f t="shared" si="93"/>
        <v>50</v>
      </c>
    </row>
    <row r="783" spans="1:5" ht="32.25" customHeight="1">
      <c r="A783" s="5" t="s">
        <v>448</v>
      </c>
      <c r="B783" s="6" t="s">
        <v>563</v>
      </c>
      <c r="C783" s="6" t="s">
        <v>449</v>
      </c>
      <c r="D783" s="7">
        <f t="shared" si="93"/>
        <v>50</v>
      </c>
      <c r="E783" s="7">
        <f t="shared" si="93"/>
        <v>50</v>
      </c>
    </row>
    <row r="784" spans="1:5" ht="49.5" customHeight="1">
      <c r="A784" s="5" t="s">
        <v>450</v>
      </c>
      <c r="B784" s="6" t="s">
        <v>563</v>
      </c>
      <c r="C784" s="6" t="s">
        <v>451</v>
      </c>
      <c r="D784" s="7">
        <f t="shared" si="93"/>
        <v>50</v>
      </c>
      <c r="E784" s="7">
        <f t="shared" si="93"/>
        <v>50</v>
      </c>
    </row>
    <row r="785" spans="1:5" ht="38.25" hidden="1">
      <c r="A785" s="5" t="s">
        <v>454</v>
      </c>
      <c r="B785" s="6" t="s">
        <v>563</v>
      </c>
      <c r="C785" s="6" t="s">
        <v>455</v>
      </c>
      <c r="D785" s="7">
        <v>50</v>
      </c>
      <c r="E785" s="7">
        <v>50</v>
      </c>
    </row>
    <row r="786" spans="1:5" ht="30" customHeight="1">
      <c r="A786" s="5" t="s">
        <v>584</v>
      </c>
      <c r="B786" s="6" t="s">
        <v>585</v>
      </c>
      <c r="C786" s="6"/>
      <c r="D786" s="7">
        <f aca="true" t="shared" si="94" ref="D786:E788">D787</f>
        <v>170.3</v>
      </c>
      <c r="E786" s="7">
        <f t="shared" si="94"/>
        <v>170.3</v>
      </c>
    </row>
    <row r="787" spans="1:5" ht="25.5">
      <c r="A787" s="5" t="s">
        <v>448</v>
      </c>
      <c r="B787" s="6" t="s">
        <v>585</v>
      </c>
      <c r="C787" s="6" t="s">
        <v>449</v>
      </c>
      <c r="D787" s="7">
        <f t="shared" si="94"/>
        <v>170.3</v>
      </c>
      <c r="E787" s="7">
        <f t="shared" si="94"/>
        <v>170.3</v>
      </c>
    </row>
    <row r="788" spans="1:5" ht="38.25">
      <c r="A788" s="5" t="s">
        <v>450</v>
      </c>
      <c r="B788" s="6" t="s">
        <v>585</v>
      </c>
      <c r="C788" s="6" t="s">
        <v>451</v>
      </c>
      <c r="D788" s="7">
        <f t="shared" si="94"/>
        <v>170.3</v>
      </c>
      <c r="E788" s="7">
        <f t="shared" si="94"/>
        <v>170.3</v>
      </c>
    </row>
    <row r="789" spans="1:5" ht="38.25" hidden="1">
      <c r="A789" s="5" t="s">
        <v>454</v>
      </c>
      <c r="B789" s="6" t="s">
        <v>585</v>
      </c>
      <c r="C789" s="6" t="s">
        <v>455</v>
      </c>
      <c r="D789" s="7">
        <v>170.3</v>
      </c>
      <c r="E789" s="7">
        <v>170.3</v>
      </c>
    </row>
    <row r="790" spans="1:5" ht="84" customHeight="1">
      <c r="A790" s="5" t="s">
        <v>586</v>
      </c>
      <c r="B790" s="6" t="s">
        <v>587</v>
      </c>
      <c r="C790" s="6"/>
      <c r="D790" s="7">
        <f aca="true" t="shared" si="95" ref="D790:E792">D791</f>
        <v>2000</v>
      </c>
      <c r="E790" s="7">
        <f t="shared" si="95"/>
        <v>2000</v>
      </c>
    </row>
    <row r="791" spans="1:5" ht="25.5">
      <c r="A791" s="5" t="s">
        <v>448</v>
      </c>
      <c r="B791" s="6" t="s">
        <v>587</v>
      </c>
      <c r="C791" s="6" t="s">
        <v>449</v>
      </c>
      <c r="D791" s="7">
        <f t="shared" si="95"/>
        <v>2000</v>
      </c>
      <c r="E791" s="7">
        <f t="shared" si="95"/>
        <v>2000</v>
      </c>
    </row>
    <row r="792" spans="1:5" ht="38.25">
      <c r="A792" s="5" t="s">
        <v>450</v>
      </c>
      <c r="B792" s="6" t="s">
        <v>587</v>
      </c>
      <c r="C792" s="6" t="s">
        <v>451</v>
      </c>
      <c r="D792" s="7">
        <f t="shared" si="95"/>
        <v>2000</v>
      </c>
      <c r="E792" s="7">
        <f t="shared" si="95"/>
        <v>2000</v>
      </c>
    </row>
    <row r="793" spans="1:5" ht="38.25" hidden="1">
      <c r="A793" s="5" t="s">
        <v>454</v>
      </c>
      <c r="B793" s="6" t="s">
        <v>587</v>
      </c>
      <c r="C793" s="6" t="s">
        <v>455</v>
      </c>
      <c r="D793" s="7">
        <v>2000</v>
      </c>
      <c r="E793" s="7">
        <v>2000</v>
      </c>
    </row>
    <row r="794" spans="1:5" ht="38.25">
      <c r="A794" s="51" t="s">
        <v>374</v>
      </c>
      <c r="B794" s="39" t="s">
        <v>375</v>
      </c>
      <c r="C794" s="39"/>
      <c r="D794" s="46">
        <f>D796+D802+D807</f>
        <v>13712</v>
      </c>
      <c r="E794" s="46">
        <f>E796+E802+E807</f>
        <v>4121</v>
      </c>
    </row>
    <row r="795" spans="1:5" ht="12.75">
      <c r="A795" s="36" t="s">
        <v>270</v>
      </c>
      <c r="B795" s="39"/>
      <c r="C795" s="39"/>
      <c r="D795" s="46"/>
      <c r="E795" s="46"/>
    </row>
    <row r="796" spans="1:5" ht="25.5" hidden="1">
      <c r="A796" s="9" t="s">
        <v>376</v>
      </c>
      <c r="B796" s="6" t="s">
        <v>377</v>
      </c>
      <c r="C796" s="6"/>
      <c r="D796" s="19">
        <f aca="true" t="shared" si="96" ref="D796:E800">D797</f>
        <v>0</v>
      </c>
      <c r="E796" s="19">
        <f t="shared" si="96"/>
        <v>0</v>
      </c>
    </row>
    <row r="797" spans="1:5" ht="38.25" hidden="1">
      <c r="A797" s="9" t="s">
        <v>378</v>
      </c>
      <c r="B797" s="6" t="s">
        <v>379</v>
      </c>
      <c r="C797" s="6"/>
      <c r="D797" s="19">
        <f t="shared" si="96"/>
        <v>0</v>
      </c>
      <c r="E797" s="19">
        <f t="shared" si="96"/>
        <v>0</v>
      </c>
    </row>
    <row r="798" spans="1:5" ht="52.5" customHeight="1" hidden="1">
      <c r="A798" s="9" t="s">
        <v>380</v>
      </c>
      <c r="B798" s="6" t="s">
        <v>381</v>
      </c>
      <c r="C798" s="6"/>
      <c r="D798" s="19">
        <f t="shared" si="96"/>
        <v>0</v>
      </c>
      <c r="E798" s="19">
        <f t="shared" si="96"/>
        <v>0</v>
      </c>
    </row>
    <row r="799" spans="1:5" ht="25.5" hidden="1">
      <c r="A799" s="9" t="s">
        <v>156</v>
      </c>
      <c r="B799" s="6" t="s">
        <v>381</v>
      </c>
      <c r="C799" s="6" t="s">
        <v>157</v>
      </c>
      <c r="D799" s="19">
        <f t="shared" si="96"/>
        <v>0</v>
      </c>
      <c r="E799" s="19">
        <f t="shared" si="96"/>
        <v>0</v>
      </c>
    </row>
    <row r="800" spans="1:5" ht="25.5" hidden="1">
      <c r="A800" s="9" t="s">
        <v>158</v>
      </c>
      <c r="B800" s="6" t="s">
        <v>381</v>
      </c>
      <c r="C800" s="6" t="s">
        <v>159</v>
      </c>
      <c r="D800" s="19">
        <f t="shared" si="96"/>
        <v>0</v>
      </c>
      <c r="E800" s="19">
        <f t="shared" si="96"/>
        <v>0</v>
      </c>
    </row>
    <row r="801" spans="1:5" ht="12.75" hidden="1">
      <c r="A801" s="9" t="s">
        <v>370</v>
      </c>
      <c r="B801" s="6" t="s">
        <v>381</v>
      </c>
      <c r="C801" s="6" t="s">
        <v>371</v>
      </c>
      <c r="D801" s="19"/>
      <c r="E801" s="19"/>
    </row>
    <row r="802" spans="1:5" ht="51">
      <c r="A802" s="9" t="s">
        <v>386</v>
      </c>
      <c r="B802" s="6" t="s">
        <v>387</v>
      </c>
      <c r="C802" s="6"/>
      <c r="D802" s="7">
        <f aca="true" t="shared" si="97" ref="D802:E805">D803</f>
        <v>12789</v>
      </c>
      <c r="E802" s="7">
        <f t="shared" si="97"/>
        <v>3198</v>
      </c>
    </row>
    <row r="803" spans="1:5" ht="63.75">
      <c r="A803" s="9" t="s">
        <v>388</v>
      </c>
      <c r="B803" s="6" t="s">
        <v>389</v>
      </c>
      <c r="C803" s="6"/>
      <c r="D803" s="7">
        <f t="shared" si="97"/>
        <v>12789</v>
      </c>
      <c r="E803" s="7">
        <f t="shared" si="97"/>
        <v>3198</v>
      </c>
    </row>
    <row r="804" spans="1:5" ht="25.5">
      <c r="A804" s="9" t="s">
        <v>32</v>
      </c>
      <c r="B804" s="6" t="s">
        <v>389</v>
      </c>
      <c r="C804" s="6" t="s">
        <v>33</v>
      </c>
      <c r="D804" s="7">
        <f t="shared" si="97"/>
        <v>12789</v>
      </c>
      <c r="E804" s="7">
        <f t="shared" si="97"/>
        <v>3198</v>
      </c>
    </row>
    <row r="805" spans="1:5" ht="12.75">
      <c r="A805" s="9" t="s">
        <v>390</v>
      </c>
      <c r="B805" s="6" t="s">
        <v>389</v>
      </c>
      <c r="C805" s="6" t="s">
        <v>35</v>
      </c>
      <c r="D805" s="7">
        <f t="shared" si="97"/>
        <v>12789</v>
      </c>
      <c r="E805" s="7">
        <f t="shared" si="97"/>
        <v>3198</v>
      </c>
    </row>
    <row r="806" spans="1:5" ht="51" hidden="1">
      <c r="A806" s="23" t="s">
        <v>391</v>
      </c>
      <c r="B806" s="6" t="s">
        <v>389</v>
      </c>
      <c r="C806" s="6" t="s">
        <v>392</v>
      </c>
      <c r="D806" s="7">
        <v>12789</v>
      </c>
      <c r="E806" s="7">
        <v>3198</v>
      </c>
    </row>
    <row r="807" spans="1:5" ht="51">
      <c r="A807" s="9" t="s">
        <v>292</v>
      </c>
      <c r="B807" s="6" t="s">
        <v>293</v>
      </c>
      <c r="C807" s="6"/>
      <c r="D807" s="19">
        <f aca="true" t="shared" si="98" ref="D807:E810">D808</f>
        <v>923</v>
      </c>
      <c r="E807" s="19">
        <f t="shared" si="98"/>
        <v>923</v>
      </c>
    </row>
    <row r="808" spans="1:5" ht="102">
      <c r="A808" s="9" t="s">
        <v>294</v>
      </c>
      <c r="B808" s="6" t="s">
        <v>295</v>
      </c>
      <c r="C808" s="6"/>
      <c r="D808" s="19">
        <f t="shared" si="98"/>
        <v>923</v>
      </c>
      <c r="E808" s="19">
        <f t="shared" si="98"/>
        <v>923</v>
      </c>
    </row>
    <row r="809" spans="1:5" ht="25.5">
      <c r="A809" s="9" t="s">
        <v>156</v>
      </c>
      <c r="B809" s="6" t="s">
        <v>295</v>
      </c>
      <c r="C809" s="6" t="s">
        <v>157</v>
      </c>
      <c r="D809" s="19">
        <f t="shared" si="98"/>
        <v>923</v>
      </c>
      <c r="E809" s="19">
        <f t="shared" si="98"/>
        <v>923</v>
      </c>
    </row>
    <row r="810" spans="1:5" ht="33" customHeight="1">
      <c r="A810" s="9" t="s">
        <v>158</v>
      </c>
      <c r="B810" s="6" t="s">
        <v>295</v>
      </c>
      <c r="C810" s="6" t="s">
        <v>159</v>
      </c>
      <c r="D810" s="19">
        <f t="shared" si="98"/>
        <v>923</v>
      </c>
      <c r="E810" s="19">
        <f t="shared" si="98"/>
        <v>923</v>
      </c>
    </row>
    <row r="811" spans="1:5" ht="25.5" hidden="1">
      <c r="A811" s="9" t="s">
        <v>160</v>
      </c>
      <c r="B811" s="6" t="s">
        <v>295</v>
      </c>
      <c r="C811" s="6" t="s">
        <v>161</v>
      </c>
      <c r="D811" s="19">
        <f>920.3+2.7</f>
        <v>923</v>
      </c>
      <c r="E811" s="19">
        <v>923</v>
      </c>
    </row>
    <row r="812" spans="1:5" ht="51">
      <c r="A812" s="44" t="s">
        <v>38</v>
      </c>
      <c r="B812" s="38" t="s">
        <v>39</v>
      </c>
      <c r="C812" s="38"/>
      <c r="D812" s="46">
        <f>D814</f>
        <v>336.7</v>
      </c>
      <c r="E812" s="46">
        <f>E814</f>
        <v>336.7</v>
      </c>
    </row>
    <row r="813" spans="1:5" ht="12.75">
      <c r="A813" s="14" t="s">
        <v>270</v>
      </c>
      <c r="B813" s="38"/>
      <c r="C813" s="38"/>
      <c r="D813" s="46"/>
      <c r="E813" s="46"/>
    </row>
    <row r="814" spans="1:5" ht="20.25" customHeight="1">
      <c r="A814" s="16" t="s">
        <v>40</v>
      </c>
      <c r="B814" s="18" t="s">
        <v>41</v>
      </c>
      <c r="C814" s="17"/>
      <c r="D814" s="19">
        <f>D819</f>
        <v>336.7</v>
      </c>
      <c r="E814" s="19">
        <f>E819</f>
        <v>336.7</v>
      </c>
    </row>
    <row r="815" spans="1:5" ht="20.25" customHeight="1">
      <c r="A815" s="16" t="s">
        <v>42</v>
      </c>
      <c r="B815" s="18" t="s">
        <v>43</v>
      </c>
      <c r="C815" s="17"/>
      <c r="D815" s="19">
        <f aca="true" t="shared" si="99" ref="D815:E818">D816</f>
        <v>336.7</v>
      </c>
      <c r="E815" s="19">
        <f t="shared" si="99"/>
        <v>336.7</v>
      </c>
    </row>
    <row r="816" spans="1:5" ht="35.25" customHeight="1">
      <c r="A816" s="16" t="s">
        <v>44</v>
      </c>
      <c r="B816" s="18" t="s">
        <v>45</v>
      </c>
      <c r="C816" s="17"/>
      <c r="D816" s="19">
        <f t="shared" si="99"/>
        <v>336.7</v>
      </c>
      <c r="E816" s="19">
        <f t="shared" si="99"/>
        <v>336.7</v>
      </c>
    </row>
    <row r="817" spans="1:5" ht="35.25" customHeight="1">
      <c r="A817" s="27" t="s">
        <v>32</v>
      </c>
      <c r="B817" s="18" t="s">
        <v>45</v>
      </c>
      <c r="C817" s="17" t="s">
        <v>33</v>
      </c>
      <c r="D817" s="19">
        <f t="shared" si="99"/>
        <v>336.7</v>
      </c>
      <c r="E817" s="19">
        <f t="shared" si="99"/>
        <v>336.7</v>
      </c>
    </row>
    <row r="818" spans="1:5" ht="16.5" customHeight="1">
      <c r="A818" s="16" t="s">
        <v>34</v>
      </c>
      <c r="B818" s="18" t="s">
        <v>45</v>
      </c>
      <c r="C818" s="17" t="s">
        <v>35</v>
      </c>
      <c r="D818" s="19">
        <f t="shared" si="99"/>
        <v>336.7</v>
      </c>
      <c r="E818" s="19">
        <f t="shared" si="99"/>
        <v>336.7</v>
      </c>
    </row>
    <row r="819" spans="1:5" ht="48.75" customHeight="1" hidden="1">
      <c r="A819" s="16" t="s">
        <v>36</v>
      </c>
      <c r="B819" s="18" t="s">
        <v>45</v>
      </c>
      <c r="C819" s="17" t="s">
        <v>37</v>
      </c>
      <c r="D819" s="19">
        <v>336.7</v>
      </c>
      <c r="E819" s="19">
        <v>336.7</v>
      </c>
    </row>
    <row r="820" spans="1:5" ht="38.25">
      <c r="A820" s="44" t="s">
        <v>494</v>
      </c>
      <c r="B820" s="39" t="s">
        <v>495</v>
      </c>
      <c r="C820" s="39"/>
      <c r="D820" s="40">
        <f>D822+D852+D866</f>
        <v>36812.6</v>
      </c>
      <c r="E820" s="40">
        <f>E822+E852+E866</f>
        <v>38487.6</v>
      </c>
    </row>
    <row r="821" spans="1:5" ht="12.75">
      <c r="A821" s="14" t="s">
        <v>270</v>
      </c>
      <c r="B821" s="39"/>
      <c r="C821" s="39"/>
      <c r="D821" s="40"/>
      <c r="E821" s="40"/>
    </row>
    <row r="822" spans="1:5" ht="25.5">
      <c r="A822" s="14" t="s">
        <v>119</v>
      </c>
      <c r="B822" s="6" t="s">
        <v>120</v>
      </c>
      <c r="C822" s="15"/>
      <c r="D822" s="7">
        <f>D823+D843</f>
        <v>270</v>
      </c>
      <c r="E822" s="7">
        <f>E823+E843</f>
        <v>270</v>
      </c>
    </row>
    <row r="823" spans="1:5" ht="61.5" customHeight="1">
      <c r="A823" s="16" t="s">
        <v>121</v>
      </c>
      <c r="B823" s="6" t="s">
        <v>122</v>
      </c>
      <c r="C823" s="17"/>
      <c r="D823" s="7">
        <f>D824+D831+D835+D839</f>
        <v>220</v>
      </c>
      <c r="E823" s="7">
        <f>E824+E831+E835+E839</f>
        <v>220</v>
      </c>
    </row>
    <row r="824" spans="1:5" ht="44.25" customHeight="1">
      <c r="A824" s="16" t="s">
        <v>123</v>
      </c>
      <c r="B824" s="6" t="s">
        <v>124</v>
      </c>
      <c r="C824" s="17"/>
      <c r="D824" s="7">
        <f>D825+D828</f>
        <v>175</v>
      </c>
      <c r="E824" s="7">
        <f>E825+E828</f>
        <v>175</v>
      </c>
    </row>
    <row r="825" spans="1:5" ht="34.5" customHeight="1">
      <c r="A825" s="5" t="s">
        <v>448</v>
      </c>
      <c r="B825" s="6" t="s">
        <v>124</v>
      </c>
      <c r="C825" s="17" t="s">
        <v>449</v>
      </c>
      <c r="D825" s="7">
        <f>D826</f>
        <v>150</v>
      </c>
      <c r="E825" s="7">
        <f>E826</f>
        <v>150</v>
      </c>
    </row>
    <row r="826" spans="1:5" ht="44.25" customHeight="1">
      <c r="A826" s="5" t="s">
        <v>450</v>
      </c>
      <c r="B826" s="6" t="s">
        <v>124</v>
      </c>
      <c r="C826" s="17" t="s">
        <v>451</v>
      </c>
      <c r="D826" s="7">
        <f>D827</f>
        <v>150</v>
      </c>
      <c r="E826" s="7">
        <f>E827</f>
        <v>150</v>
      </c>
    </row>
    <row r="827" spans="1:5" ht="38.25" hidden="1">
      <c r="A827" s="10" t="s">
        <v>20</v>
      </c>
      <c r="B827" s="6" t="s">
        <v>124</v>
      </c>
      <c r="C827" s="17" t="s">
        <v>455</v>
      </c>
      <c r="D827" s="7">
        <f>25+125</f>
        <v>150</v>
      </c>
      <c r="E827" s="7">
        <f>25+125</f>
        <v>150</v>
      </c>
    </row>
    <row r="828" spans="1:5" ht="38.25">
      <c r="A828" s="13" t="s">
        <v>527</v>
      </c>
      <c r="B828" s="6" t="s">
        <v>124</v>
      </c>
      <c r="C828" s="6" t="s">
        <v>528</v>
      </c>
      <c r="D828" s="7">
        <f>D829</f>
        <v>25</v>
      </c>
      <c r="E828" s="7">
        <f>E829</f>
        <v>25</v>
      </c>
    </row>
    <row r="829" spans="1:5" ht="24.75" customHeight="1">
      <c r="A829" s="10" t="s">
        <v>86</v>
      </c>
      <c r="B829" s="6" t="s">
        <v>124</v>
      </c>
      <c r="C829" s="6" t="s">
        <v>87</v>
      </c>
      <c r="D829" s="7">
        <f>D830</f>
        <v>25</v>
      </c>
      <c r="E829" s="7">
        <f>E830</f>
        <v>25</v>
      </c>
    </row>
    <row r="830" spans="1:5" ht="75.75" customHeight="1" hidden="1">
      <c r="A830" s="23" t="s">
        <v>88</v>
      </c>
      <c r="B830" s="6" t="s">
        <v>124</v>
      </c>
      <c r="C830" s="6" t="s">
        <v>89</v>
      </c>
      <c r="D830" s="7">
        <v>25</v>
      </c>
      <c r="E830" s="7">
        <v>25</v>
      </c>
    </row>
    <row r="831" spans="1:5" ht="25.5">
      <c r="A831" s="16" t="s">
        <v>348</v>
      </c>
      <c r="B831" s="6" t="s">
        <v>349</v>
      </c>
      <c r="C831" s="17"/>
      <c r="D831" s="7">
        <f aca="true" t="shared" si="100" ref="D831:E833">D832</f>
        <v>35</v>
      </c>
      <c r="E831" s="7">
        <f t="shared" si="100"/>
        <v>35</v>
      </c>
    </row>
    <row r="832" spans="1:5" ht="25.5">
      <c r="A832" s="5" t="s">
        <v>448</v>
      </c>
      <c r="B832" s="6" t="s">
        <v>349</v>
      </c>
      <c r="C832" s="17" t="s">
        <v>449</v>
      </c>
      <c r="D832" s="7">
        <f t="shared" si="100"/>
        <v>35</v>
      </c>
      <c r="E832" s="7">
        <f t="shared" si="100"/>
        <v>35</v>
      </c>
    </row>
    <row r="833" spans="1:5" ht="38.25">
      <c r="A833" s="5" t="s">
        <v>450</v>
      </c>
      <c r="B833" s="6" t="s">
        <v>349</v>
      </c>
      <c r="C833" s="17" t="s">
        <v>451</v>
      </c>
      <c r="D833" s="7">
        <f t="shared" si="100"/>
        <v>35</v>
      </c>
      <c r="E833" s="7">
        <f t="shared" si="100"/>
        <v>35</v>
      </c>
    </row>
    <row r="834" spans="1:5" ht="38.25" hidden="1">
      <c r="A834" s="10" t="s">
        <v>20</v>
      </c>
      <c r="B834" s="6" t="s">
        <v>349</v>
      </c>
      <c r="C834" s="17" t="s">
        <v>455</v>
      </c>
      <c r="D834" s="7">
        <v>35</v>
      </c>
      <c r="E834" s="7">
        <v>35</v>
      </c>
    </row>
    <row r="835" spans="1:5" ht="38.25">
      <c r="A835" s="11" t="s">
        <v>190</v>
      </c>
      <c r="B835" s="6" t="s">
        <v>191</v>
      </c>
      <c r="C835" s="17"/>
      <c r="D835" s="7">
        <f aca="true" t="shared" si="101" ref="D835:E837">D836</f>
        <v>5</v>
      </c>
      <c r="E835" s="7">
        <f t="shared" si="101"/>
        <v>5</v>
      </c>
    </row>
    <row r="836" spans="1:5" ht="25.5">
      <c r="A836" s="5" t="s">
        <v>448</v>
      </c>
      <c r="B836" s="6" t="s">
        <v>191</v>
      </c>
      <c r="C836" s="17" t="s">
        <v>449</v>
      </c>
      <c r="D836" s="7">
        <f t="shared" si="101"/>
        <v>5</v>
      </c>
      <c r="E836" s="7">
        <f t="shared" si="101"/>
        <v>5</v>
      </c>
    </row>
    <row r="837" spans="1:5" ht="38.25">
      <c r="A837" s="5" t="s">
        <v>450</v>
      </c>
      <c r="B837" s="6" t="s">
        <v>191</v>
      </c>
      <c r="C837" s="17" t="s">
        <v>451</v>
      </c>
      <c r="D837" s="7">
        <f t="shared" si="101"/>
        <v>5</v>
      </c>
      <c r="E837" s="7">
        <f t="shared" si="101"/>
        <v>5</v>
      </c>
    </row>
    <row r="838" spans="1:5" ht="38.25" hidden="1">
      <c r="A838" s="10" t="s">
        <v>20</v>
      </c>
      <c r="B838" s="6" t="s">
        <v>191</v>
      </c>
      <c r="C838" s="17" t="s">
        <v>455</v>
      </c>
      <c r="D838" s="7">
        <v>5</v>
      </c>
      <c r="E838" s="7">
        <v>5</v>
      </c>
    </row>
    <row r="839" spans="1:5" ht="18.75" customHeight="1">
      <c r="A839" s="10" t="s">
        <v>401</v>
      </c>
      <c r="B839" s="6" t="s">
        <v>402</v>
      </c>
      <c r="C839" s="17"/>
      <c r="D839" s="7">
        <f aca="true" t="shared" si="102" ref="D839:E841">D840</f>
        <v>5</v>
      </c>
      <c r="E839" s="7">
        <f t="shared" si="102"/>
        <v>5</v>
      </c>
    </row>
    <row r="840" spans="1:5" ht="33" customHeight="1">
      <c r="A840" s="5" t="s">
        <v>448</v>
      </c>
      <c r="B840" s="6" t="s">
        <v>402</v>
      </c>
      <c r="C840" s="17" t="s">
        <v>449</v>
      </c>
      <c r="D840" s="7">
        <f t="shared" si="102"/>
        <v>5</v>
      </c>
      <c r="E840" s="7">
        <f t="shared" si="102"/>
        <v>5</v>
      </c>
    </row>
    <row r="841" spans="1:5" ht="42" customHeight="1">
      <c r="A841" s="5" t="s">
        <v>450</v>
      </c>
      <c r="B841" s="6" t="s">
        <v>402</v>
      </c>
      <c r="C841" s="17" t="s">
        <v>451</v>
      </c>
      <c r="D841" s="7">
        <f t="shared" si="102"/>
        <v>5</v>
      </c>
      <c r="E841" s="7">
        <f t="shared" si="102"/>
        <v>5</v>
      </c>
    </row>
    <row r="842" spans="1:5" ht="38.25" hidden="1">
      <c r="A842" s="10" t="s">
        <v>20</v>
      </c>
      <c r="B842" s="6" t="s">
        <v>402</v>
      </c>
      <c r="C842" s="17" t="s">
        <v>455</v>
      </c>
      <c r="D842" s="7">
        <v>5</v>
      </c>
      <c r="E842" s="7">
        <v>5</v>
      </c>
    </row>
    <row r="843" spans="1:5" ht="38.25">
      <c r="A843" s="10" t="s">
        <v>350</v>
      </c>
      <c r="B843" s="6" t="s">
        <v>351</v>
      </c>
      <c r="C843" s="17"/>
      <c r="D843" s="7">
        <f>D844+D848</f>
        <v>50</v>
      </c>
      <c r="E843" s="7">
        <f>E844+E848</f>
        <v>50</v>
      </c>
    </row>
    <row r="844" spans="1:5" ht="38.25">
      <c r="A844" s="10" t="s">
        <v>403</v>
      </c>
      <c r="B844" s="6" t="s">
        <v>404</v>
      </c>
      <c r="C844" s="17"/>
      <c r="D844" s="7">
        <f aca="true" t="shared" si="103" ref="D844:E846">D845</f>
        <v>20</v>
      </c>
      <c r="E844" s="7">
        <f t="shared" si="103"/>
        <v>20</v>
      </c>
    </row>
    <row r="845" spans="1:5" ht="25.5">
      <c r="A845" s="5" t="s">
        <v>448</v>
      </c>
      <c r="B845" s="6" t="s">
        <v>404</v>
      </c>
      <c r="C845" s="17" t="s">
        <v>449</v>
      </c>
      <c r="D845" s="7">
        <f t="shared" si="103"/>
        <v>20</v>
      </c>
      <c r="E845" s="7">
        <f t="shared" si="103"/>
        <v>20</v>
      </c>
    </row>
    <row r="846" spans="1:6" ht="38.25">
      <c r="A846" s="5" t="s">
        <v>450</v>
      </c>
      <c r="B846" s="6" t="s">
        <v>404</v>
      </c>
      <c r="C846" s="17" t="s">
        <v>451</v>
      </c>
      <c r="D846" s="7">
        <f t="shared" si="103"/>
        <v>20</v>
      </c>
      <c r="E846" s="7">
        <f t="shared" si="103"/>
        <v>20</v>
      </c>
      <c r="F846" s="20"/>
    </row>
    <row r="847" spans="1:5" s="35" customFormat="1" ht="24.75" customHeight="1" hidden="1">
      <c r="A847" s="10" t="s">
        <v>20</v>
      </c>
      <c r="B847" s="6" t="s">
        <v>404</v>
      </c>
      <c r="C847" s="17" t="s">
        <v>455</v>
      </c>
      <c r="D847" s="7">
        <v>20</v>
      </c>
      <c r="E847" s="7">
        <v>20</v>
      </c>
    </row>
    <row r="848" spans="1:5" ht="69.75" customHeight="1">
      <c r="A848" s="10" t="s">
        <v>352</v>
      </c>
      <c r="B848" s="6" t="s">
        <v>353</v>
      </c>
      <c r="C848" s="17"/>
      <c r="D848" s="7">
        <f aca="true" t="shared" si="104" ref="D848:E850">D849</f>
        <v>30</v>
      </c>
      <c r="E848" s="7">
        <f t="shared" si="104"/>
        <v>30</v>
      </c>
    </row>
    <row r="849" spans="1:5" ht="30.75" customHeight="1">
      <c r="A849" s="5" t="s">
        <v>448</v>
      </c>
      <c r="B849" s="6" t="s">
        <v>353</v>
      </c>
      <c r="C849" s="17" t="s">
        <v>449</v>
      </c>
      <c r="D849" s="7">
        <f t="shared" si="104"/>
        <v>30</v>
      </c>
      <c r="E849" s="7">
        <f t="shared" si="104"/>
        <v>30</v>
      </c>
    </row>
    <row r="850" spans="1:5" ht="44.25" customHeight="1">
      <c r="A850" s="5" t="s">
        <v>450</v>
      </c>
      <c r="B850" s="6" t="s">
        <v>353</v>
      </c>
      <c r="C850" s="17" t="s">
        <v>451</v>
      </c>
      <c r="D850" s="7">
        <f t="shared" si="104"/>
        <v>30</v>
      </c>
      <c r="E850" s="7">
        <f t="shared" si="104"/>
        <v>30</v>
      </c>
    </row>
    <row r="851" spans="1:5" ht="38.25" hidden="1">
      <c r="A851" s="10" t="s">
        <v>20</v>
      </c>
      <c r="B851" s="6" t="s">
        <v>353</v>
      </c>
      <c r="C851" s="17" t="s">
        <v>455</v>
      </c>
      <c r="D851" s="7">
        <v>30</v>
      </c>
      <c r="E851" s="7">
        <v>30</v>
      </c>
    </row>
    <row r="852" spans="1:5" ht="63.75">
      <c r="A852" s="9" t="s">
        <v>296</v>
      </c>
      <c r="B852" s="6" t="s">
        <v>496</v>
      </c>
      <c r="C852" s="6"/>
      <c r="D852" s="7">
        <f>D853</f>
        <v>33699</v>
      </c>
      <c r="E852" s="7">
        <f>E853</f>
        <v>35365</v>
      </c>
    </row>
    <row r="853" spans="1:5" ht="38.25">
      <c r="A853" s="9" t="s">
        <v>297</v>
      </c>
      <c r="B853" s="15" t="s">
        <v>497</v>
      </c>
      <c r="C853" s="6"/>
      <c r="D853" s="7">
        <f>D854+D857+D861</f>
        <v>33699</v>
      </c>
      <c r="E853" s="7">
        <f>E854+E857+E861</f>
        <v>35365</v>
      </c>
    </row>
    <row r="854" spans="1:5" ht="66.75" customHeight="1">
      <c r="A854" s="5" t="s">
        <v>438</v>
      </c>
      <c r="B854" s="15" t="s">
        <v>497</v>
      </c>
      <c r="C854" s="6" t="s">
        <v>439</v>
      </c>
      <c r="D854" s="7">
        <f>D855</f>
        <v>1333</v>
      </c>
      <c r="E854" s="7">
        <f>E855</f>
        <v>1333</v>
      </c>
    </row>
    <row r="855" spans="1:5" ht="25.5">
      <c r="A855" s="5" t="s">
        <v>440</v>
      </c>
      <c r="B855" s="15" t="s">
        <v>497</v>
      </c>
      <c r="C855" s="6" t="s">
        <v>441</v>
      </c>
      <c r="D855" s="7">
        <f>D856</f>
        <v>1333</v>
      </c>
      <c r="E855" s="7">
        <f>E856</f>
        <v>1333</v>
      </c>
    </row>
    <row r="856" spans="1:5" ht="38.25" hidden="1">
      <c r="A856" s="5" t="s">
        <v>442</v>
      </c>
      <c r="B856" s="15" t="s">
        <v>497</v>
      </c>
      <c r="C856" s="6" t="s">
        <v>443</v>
      </c>
      <c r="D856" s="7">
        <v>1333</v>
      </c>
      <c r="E856" s="7">
        <v>1333</v>
      </c>
    </row>
    <row r="857" spans="1:5" ht="25.5">
      <c r="A857" s="5" t="s">
        <v>448</v>
      </c>
      <c r="B857" s="15" t="s">
        <v>497</v>
      </c>
      <c r="C857" s="6" t="s">
        <v>449</v>
      </c>
      <c r="D857" s="7">
        <f>D858</f>
        <v>333</v>
      </c>
      <c r="E857" s="7">
        <f>E858</f>
        <v>333</v>
      </c>
    </row>
    <row r="858" spans="1:5" ht="38.25">
      <c r="A858" s="5" t="s">
        <v>450</v>
      </c>
      <c r="B858" s="15" t="s">
        <v>497</v>
      </c>
      <c r="C858" s="6" t="s">
        <v>451</v>
      </c>
      <c r="D858" s="7">
        <f>D859+D860</f>
        <v>333</v>
      </c>
      <c r="E858" s="7">
        <f>E859+E860</f>
        <v>333</v>
      </c>
    </row>
    <row r="859" spans="1:5" ht="25.5" hidden="1">
      <c r="A859" s="9" t="s">
        <v>452</v>
      </c>
      <c r="B859" s="15" t="s">
        <v>497</v>
      </c>
      <c r="C859" s="6" t="s">
        <v>453</v>
      </c>
      <c r="D859" s="7">
        <v>217</v>
      </c>
      <c r="E859" s="7">
        <v>217</v>
      </c>
    </row>
    <row r="860" spans="1:5" ht="38.25" hidden="1">
      <c r="A860" s="10" t="s">
        <v>454</v>
      </c>
      <c r="B860" s="15" t="s">
        <v>497</v>
      </c>
      <c r="C860" s="6" t="s">
        <v>455</v>
      </c>
      <c r="D860" s="7">
        <v>116</v>
      </c>
      <c r="E860" s="7">
        <v>116</v>
      </c>
    </row>
    <row r="861" spans="1:5" ht="25.5">
      <c r="A861" s="9" t="s">
        <v>156</v>
      </c>
      <c r="B861" s="15" t="s">
        <v>497</v>
      </c>
      <c r="C861" s="6" t="s">
        <v>157</v>
      </c>
      <c r="D861" s="19">
        <f>D862+D864</f>
        <v>32033</v>
      </c>
      <c r="E861" s="19">
        <f>E862+E864</f>
        <v>33699</v>
      </c>
    </row>
    <row r="862" spans="1:5" ht="25.5">
      <c r="A862" s="9" t="s">
        <v>358</v>
      </c>
      <c r="B862" s="15" t="s">
        <v>497</v>
      </c>
      <c r="C862" s="6" t="s">
        <v>359</v>
      </c>
      <c r="D862" s="19">
        <f>D863</f>
        <v>31794.5</v>
      </c>
      <c r="E862" s="19">
        <f>E863</f>
        <v>33448.1</v>
      </c>
    </row>
    <row r="863" spans="1:5" ht="38.25" hidden="1">
      <c r="A863" s="9" t="s">
        <v>382</v>
      </c>
      <c r="B863" s="15" t="s">
        <v>497</v>
      </c>
      <c r="C863" s="6" t="s">
        <v>383</v>
      </c>
      <c r="D863" s="19">
        <v>31794.5</v>
      </c>
      <c r="E863" s="19">
        <v>33448.1</v>
      </c>
    </row>
    <row r="864" spans="1:5" ht="25.5">
      <c r="A864" s="9" t="s">
        <v>158</v>
      </c>
      <c r="B864" s="15" t="s">
        <v>497</v>
      </c>
      <c r="C864" s="6" t="s">
        <v>159</v>
      </c>
      <c r="D864" s="19">
        <f>D865</f>
        <v>238.5</v>
      </c>
      <c r="E864" s="19">
        <f>E865</f>
        <v>250.9</v>
      </c>
    </row>
    <row r="865" spans="1:5" ht="38.25" hidden="1">
      <c r="A865" s="23" t="s">
        <v>384</v>
      </c>
      <c r="B865" s="15" t="s">
        <v>497</v>
      </c>
      <c r="C865" s="6" t="s">
        <v>385</v>
      </c>
      <c r="D865" s="19">
        <v>238.5</v>
      </c>
      <c r="E865" s="19">
        <v>250.9</v>
      </c>
    </row>
    <row r="866" spans="1:5" ht="61.5" customHeight="1">
      <c r="A866" s="11" t="s">
        <v>299</v>
      </c>
      <c r="B866" s="15" t="s">
        <v>300</v>
      </c>
      <c r="C866" s="6"/>
      <c r="D866" s="7">
        <f>D867+D871</f>
        <v>2843.6</v>
      </c>
      <c r="E866" s="7">
        <f>E867+E871</f>
        <v>2852.6</v>
      </c>
    </row>
    <row r="867" spans="1:5" ht="44.25" customHeight="1">
      <c r="A867" s="11" t="s">
        <v>301</v>
      </c>
      <c r="B867" s="15" t="s">
        <v>302</v>
      </c>
      <c r="C867" s="6"/>
      <c r="D867" s="7">
        <f aca="true" t="shared" si="105" ref="D867:E869">D868</f>
        <v>29.6</v>
      </c>
      <c r="E867" s="7">
        <f t="shared" si="105"/>
        <v>38.6</v>
      </c>
    </row>
    <row r="868" spans="1:5" ht="102">
      <c r="A868" s="11" t="s">
        <v>303</v>
      </c>
      <c r="B868" s="15" t="s">
        <v>304</v>
      </c>
      <c r="C868" s="6"/>
      <c r="D868" s="7">
        <f t="shared" si="105"/>
        <v>29.6</v>
      </c>
      <c r="E868" s="7">
        <f t="shared" si="105"/>
        <v>38.6</v>
      </c>
    </row>
    <row r="869" spans="1:5" ht="25.5">
      <c r="A869" s="11" t="s">
        <v>156</v>
      </c>
      <c r="B869" s="15" t="s">
        <v>304</v>
      </c>
      <c r="C869" s="6" t="s">
        <v>157</v>
      </c>
      <c r="D869" s="7">
        <f t="shared" si="105"/>
        <v>29.6</v>
      </c>
      <c r="E869" s="7">
        <f t="shared" si="105"/>
        <v>38.6</v>
      </c>
    </row>
    <row r="870" spans="1:5" ht="20.25" customHeight="1">
      <c r="A870" s="9" t="s">
        <v>235</v>
      </c>
      <c r="B870" s="15" t="s">
        <v>304</v>
      </c>
      <c r="C870" s="6" t="s">
        <v>236</v>
      </c>
      <c r="D870" s="7">
        <v>29.6</v>
      </c>
      <c r="E870" s="7">
        <v>38.6</v>
      </c>
    </row>
    <row r="871" spans="1:5" ht="51">
      <c r="A871" s="11" t="s">
        <v>422</v>
      </c>
      <c r="B871" s="15" t="s">
        <v>424</v>
      </c>
      <c r="C871" s="6"/>
      <c r="D871" s="7">
        <f aca="true" t="shared" si="106" ref="D871:E873">D872</f>
        <v>2814</v>
      </c>
      <c r="E871" s="7">
        <f t="shared" si="106"/>
        <v>2814</v>
      </c>
    </row>
    <row r="872" spans="1:5" ht="38.25">
      <c r="A872" s="54" t="s">
        <v>527</v>
      </c>
      <c r="B872" s="15" t="s">
        <v>424</v>
      </c>
      <c r="C872" s="6" t="s">
        <v>528</v>
      </c>
      <c r="D872" s="7">
        <f t="shared" si="106"/>
        <v>2814</v>
      </c>
      <c r="E872" s="7">
        <f t="shared" si="106"/>
        <v>2814</v>
      </c>
    </row>
    <row r="873" spans="1:5" ht="20.25" customHeight="1">
      <c r="A873" s="54" t="s">
        <v>529</v>
      </c>
      <c r="B873" s="15" t="s">
        <v>424</v>
      </c>
      <c r="C873" s="6" t="s">
        <v>530</v>
      </c>
      <c r="D873" s="7">
        <f t="shared" si="106"/>
        <v>2814</v>
      </c>
      <c r="E873" s="7">
        <f t="shared" si="106"/>
        <v>2814</v>
      </c>
    </row>
    <row r="874" spans="1:5" ht="25.5" hidden="1">
      <c r="A874" s="23" t="s">
        <v>423</v>
      </c>
      <c r="B874" s="15" t="s">
        <v>424</v>
      </c>
      <c r="C874" s="6" t="s">
        <v>425</v>
      </c>
      <c r="D874" s="7">
        <v>2814</v>
      </c>
      <c r="E874" s="7">
        <v>2814</v>
      </c>
    </row>
    <row r="875" spans="1:5" ht="51">
      <c r="A875" s="44" t="s">
        <v>498</v>
      </c>
      <c r="B875" s="39" t="s">
        <v>499</v>
      </c>
      <c r="C875" s="39"/>
      <c r="D875" s="40">
        <f>D877</f>
        <v>2460.9</v>
      </c>
      <c r="E875" s="40">
        <f>E877</f>
        <v>2460.9</v>
      </c>
    </row>
    <row r="876" spans="1:5" ht="12.75">
      <c r="A876" s="14" t="s">
        <v>270</v>
      </c>
      <c r="B876" s="39"/>
      <c r="C876" s="39"/>
      <c r="D876" s="40"/>
      <c r="E876" s="40"/>
    </row>
    <row r="877" spans="1:5" ht="48.75" customHeight="1">
      <c r="A877" s="11" t="s">
        <v>500</v>
      </c>
      <c r="B877" s="6" t="s">
        <v>501</v>
      </c>
      <c r="C877" s="6"/>
      <c r="D877" s="7">
        <f aca="true" t="shared" si="107" ref="D877:E880">D878</f>
        <v>2460.9</v>
      </c>
      <c r="E877" s="7">
        <f t="shared" si="107"/>
        <v>2460.9</v>
      </c>
    </row>
    <row r="878" spans="1:5" ht="48.75" customHeight="1">
      <c r="A878" s="11" t="s">
        <v>502</v>
      </c>
      <c r="B878" s="6" t="s">
        <v>503</v>
      </c>
      <c r="C878" s="6"/>
      <c r="D878" s="7">
        <f t="shared" si="107"/>
        <v>2460.9</v>
      </c>
      <c r="E878" s="7">
        <f t="shared" si="107"/>
        <v>2460.9</v>
      </c>
    </row>
    <row r="879" spans="1:5" ht="48.75" customHeight="1">
      <c r="A879" s="5" t="s">
        <v>448</v>
      </c>
      <c r="B879" s="6" t="s">
        <v>503</v>
      </c>
      <c r="C879" s="6" t="s">
        <v>449</v>
      </c>
      <c r="D879" s="7">
        <f t="shared" si="107"/>
        <v>2460.9</v>
      </c>
      <c r="E879" s="7">
        <f t="shared" si="107"/>
        <v>2460.9</v>
      </c>
    </row>
    <row r="880" spans="1:5" ht="48.75" customHeight="1">
      <c r="A880" s="5" t="s">
        <v>450</v>
      </c>
      <c r="B880" s="6" t="s">
        <v>503</v>
      </c>
      <c r="C880" s="6" t="s">
        <v>451</v>
      </c>
      <c r="D880" s="7">
        <f t="shared" si="107"/>
        <v>2460.9</v>
      </c>
      <c r="E880" s="7">
        <f t="shared" si="107"/>
        <v>2460.9</v>
      </c>
    </row>
    <row r="881" spans="1:5" ht="48.75" customHeight="1" hidden="1">
      <c r="A881" s="10" t="s">
        <v>454</v>
      </c>
      <c r="B881" s="6" t="s">
        <v>503</v>
      </c>
      <c r="C881" s="6" t="s">
        <v>455</v>
      </c>
      <c r="D881" s="7">
        <v>2460.9</v>
      </c>
      <c r="E881" s="7">
        <v>2460.9</v>
      </c>
    </row>
    <row r="882" spans="1:5" ht="38.25">
      <c r="A882" s="5" t="s">
        <v>434</v>
      </c>
      <c r="B882" s="6" t="s">
        <v>435</v>
      </c>
      <c r="C882" s="6"/>
      <c r="D882" s="7">
        <f>D883+D888</f>
        <v>4940.5</v>
      </c>
      <c r="E882" s="7">
        <f>E883+E888</f>
        <v>4940.5</v>
      </c>
    </row>
    <row r="883" spans="1:5" ht="12.75">
      <c r="A883" s="5" t="s">
        <v>436</v>
      </c>
      <c r="B883" s="6" t="s">
        <v>437</v>
      </c>
      <c r="C883" s="6"/>
      <c r="D883" s="7">
        <f>D884</f>
        <v>2245.2</v>
      </c>
      <c r="E883" s="7">
        <f>E884</f>
        <v>2245.2</v>
      </c>
    </row>
    <row r="884" spans="1:5" ht="67.5" customHeight="1">
      <c r="A884" s="5" t="s">
        <v>438</v>
      </c>
      <c r="B884" s="6" t="s">
        <v>437</v>
      </c>
      <c r="C884" s="6" t="s">
        <v>439</v>
      </c>
      <c r="D884" s="7">
        <f>D885</f>
        <v>2245.2</v>
      </c>
      <c r="E884" s="7">
        <f>E885</f>
        <v>2245.2</v>
      </c>
    </row>
    <row r="885" spans="1:5" ht="45.75" customHeight="1">
      <c r="A885" s="5" t="s">
        <v>440</v>
      </c>
      <c r="B885" s="6" t="s">
        <v>437</v>
      </c>
      <c r="C885" s="6" t="s">
        <v>441</v>
      </c>
      <c r="D885" s="7">
        <f>D886+D887</f>
        <v>2245.2</v>
      </c>
      <c r="E885" s="7">
        <f>E886+E887</f>
        <v>2245.2</v>
      </c>
    </row>
    <row r="886" spans="1:5" ht="45.75" customHeight="1" hidden="1">
      <c r="A886" s="5" t="s">
        <v>442</v>
      </c>
      <c r="B886" s="6" t="s">
        <v>437</v>
      </c>
      <c r="C886" s="6" t="s">
        <v>443</v>
      </c>
      <c r="D886" s="7">
        <v>1888.5</v>
      </c>
      <c r="E886" s="7">
        <v>1888.5</v>
      </c>
    </row>
    <row r="887" spans="1:5" ht="45.75" customHeight="1" hidden="1">
      <c r="A887" s="5" t="s">
        <v>444</v>
      </c>
      <c r="B887" s="6" t="s">
        <v>437</v>
      </c>
      <c r="C887" s="6" t="s">
        <v>445</v>
      </c>
      <c r="D887" s="7">
        <v>356.7</v>
      </c>
      <c r="E887" s="7">
        <v>356.7</v>
      </c>
    </row>
    <row r="888" spans="1:5" ht="21" customHeight="1">
      <c r="A888" s="8" t="s">
        <v>446</v>
      </c>
      <c r="B888" s="6" t="s">
        <v>447</v>
      </c>
      <c r="C888" s="6"/>
      <c r="D888" s="7">
        <f>D889+D892</f>
        <v>2695.3</v>
      </c>
      <c r="E888" s="7">
        <f>E889+E892</f>
        <v>2695.3</v>
      </c>
    </row>
    <row r="889" spans="1:5" ht="71.25" customHeight="1">
      <c r="A889" s="5" t="s">
        <v>438</v>
      </c>
      <c r="B889" s="6" t="s">
        <v>447</v>
      </c>
      <c r="C889" s="6" t="s">
        <v>439</v>
      </c>
      <c r="D889" s="7">
        <f>D890</f>
        <v>2616.3</v>
      </c>
      <c r="E889" s="7">
        <f>E890</f>
        <v>2616.3</v>
      </c>
    </row>
    <row r="890" spans="1:5" ht="34.5" customHeight="1">
      <c r="A890" s="5" t="s">
        <v>440</v>
      </c>
      <c r="B890" s="6" t="s">
        <v>447</v>
      </c>
      <c r="C890" s="6" t="s">
        <v>441</v>
      </c>
      <c r="D890" s="7">
        <f>D891</f>
        <v>2616.3</v>
      </c>
      <c r="E890" s="7">
        <f>E891</f>
        <v>2616.3</v>
      </c>
    </row>
    <row r="891" spans="1:5" ht="38.25" hidden="1">
      <c r="A891" s="5" t="s">
        <v>442</v>
      </c>
      <c r="B891" s="6" t="s">
        <v>447</v>
      </c>
      <c r="C891" s="6" t="s">
        <v>443</v>
      </c>
      <c r="D891" s="7">
        <v>2616.3</v>
      </c>
      <c r="E891" s="7">
        <v>2616.3</v>
      </c>
    </row>
    <row r="892" spans="1:5" ht="35.25" customHeight="1">
      <c r="A892" s="5" t="s">
        <v>448</v>
      </c>
      <c r="B892" s="6" t="s">
        <v>447</v>
      </c>
      <c r="C892" s="6" t="s">
        <v>449</v>
      </c>
      <c r="D892" s="7">
        <f>D893</f>
        <v>79</v>
      </c>
      <c r="E892" s="7">
        <f>E893</f>
        <v>79</v>
      </c>
    </row>
    <row r="893" spans="1:5" ht="42" customHeight="1">
      <c r="A893" s="5" t="s">
        <v>450</v>
      </c>
      <c r="B893" s="6" t="s">
        <v>447</v>
      </c>
      <c r="C893" s="6" t="s">
        <v>451</v>
      </c>
      <c r="D893" s="7">
        <f>D894+D895</f>
        <v>79</v>
      </c>
      <c r="E893" s="7">
        <f>E894+E895</f>
        <v>79</v>
      </c>
    </row>
    <row r="894" spans="1:5" ht="25.5" hidden="1">
      <c r="A894" s="9" t="s">
        <v>452</v>
      </c>
      <c r="B894" s="6" t="s">
        <v>447</v>
      </c>
      <c r="C894" s="6" t="s">
        <v>453</v>
      </c>
      <c r="D894" s="7">
        <v>35</v>
      </c>
      <c r="E894" s="7">
        <v>35</v>
      </c>
    </row>
    <row r="895" spans="1:5" ht="38.25" hidden="1">
      <c r="A895" s="10" t="s">
        <v>454</v>
      </c>
      <c r="B895" s="6" t="s">
        <v>447</v>
      </c>
      <c r="C895" s="6" t="s">
        <v>455</v>
      </c>
      <c r="D895" s="7">
        <v>44</v>
      </c>
      <c r="E895" s="7">
        <v>44</v>
      </c>
    </row>
    <row r="896" spans="1:5" ht="33" customHeight="1">
      <c r="A896" s="14" t="s">
        <v>510</v>
      </c>
      <c r="B896" s="6" t="s">
        <v>511</v>
      </c>
      <c r="C896" s="6"/>
      <c r="D896" s="19">
        <f>D897+D900</f>
        <v>114</v>
      </c>
      <c r="E896" s="19">
        <f>E897+E900</f>
        <v>114</v>
      </c>
    </row>
    <row r="897" spans="1:5" ht="33" customHeight="1">
      <c r="A897" s="9" t="s">
        <v>512</v>
      </c>
      <c r="B897" s="6" t="s">
        <v>513</v>
      </c>
      <c r="C897" s="6"/>
      <c r="D897" s="19">
        <f>D898</f>
        <v>100</v>
      </c>
      <c r="E897" s="19">
        <f>E898</f>
        <v>100</v>
      </c>
    </row>
    <row r="898" spans="1:5" ht="21" customHeight="1">
      <c r="A898" s="13" t="s">
        <v>488</v>
      </c>
      <c r="B898" s="6" t="s">
        <v>513</v>
      </c>
      <c r="C898" s="6" t="s">
        <v>489</v>
      </c>
      <c r="D898" s="19">
        <f>D899</f>
        <v>100</v>
      </c>
      <c r="E898" s="19">
        <f>E899</f>
        <v>100</v>
      </c>
    </row>
    <row r="899" spans="1:5" ht="21.75" customHeight="1">
      <c r="A899" s="9" t="s">
        <v>514</v>
      </c>
      <c r="B899" s="6" t="s">
        <v>513</v>
      </c>
      <c r="C899" s="6" t="s">
        <v>515</v>
      </c>
      <c r="D899" s="19">
        <v>100</v>
      </c>
      <c r="E899" s="19">
        <v>100</v>
      </c>
    </row>
    <row r="900" spans="1:5" ht="38.25">
      <c r="A900" s="11" t="s">
        <v>426</v>
      </c>
      <c r="B900" s="6" t="s">
        <v>427</v>
      </c>
      <c r="C900" s="6"/>
      <c r="D900" s="7">
        <f aca="true" t="shared" si="108" ref="D900:E902">D901</f>
        <v>14</v>
      </c>
      <c r="E900" s="7">
        <f t="shared" si="108"/>
        <v>14</v>
      </c>
    </row>
    <row r="901" spans="1:5" ht="21.75" customHeight="1">
      <c r="A901" s="13" t="s">
        <v>488</v>
      </c>
      <c r="B901" s="6" t="s">
        <v>427</v>
      </c>
      <c r="C901" s="6" t="s">
        <v>489</v>
      </c>
      <c r="D901" s="7">
        <f t="shared" si="108"/>
        <v>14</v>
      </c>
      <c r="E901" s="7">
        <f t="shared" si="108"/>
        <v>14</v>
      </c>
    </row>
    <row r="902" spans="1:5" ht="21.75" customHeight="1">
      <c r="A902" s="13" t="s">
        <v>490</v>
      </c>
      <c r="B902" s="6" t="s">
        <v>427</v>
      </c>
      <c r="C902" s="6" t="s">
        <v>491</v>
      </c>
      <c r="D902" s="7">
        <f t="shared" si="108"/>
        <v>14</v>
      </c>
      <c r="E902" s="7">
        <f t="shared" si="108"/>
        <v>14</v>
      </c>
    </row>
    <row r="903" spans="1:5" ht="21.75" customHeight="1" hidden="1">
      <c r="A903" s="10" t="s">
        <v>492</v>
      </c>
      <c r="B903" s="6" t="s">
        <v>427</v>
      </c>
      <c r="C903" s="6" t="s">
        <v>493</v>
      </c>
      <c r="D903" s="7">
        <v>14</v>
      </c>
      <c r="E903" s="7">
        <v>14</v>
      </c>
    </row>
    <row r="904" spans="1:5" ht="12.75">
      <c r="A904" s="48" t="s">
        <v>305</v>
      </c>
      <c r="B904" s="52"/>
      <c r="C904" s="52"/>
      <c r="D904" s="53">
        <f>D8+D306+D422+D470+D501+D629+D645+D667+D708+D715+D746+D794+D812+D820+D875+D882+D896</f>
        <v>595921.3999999999</v>
      </c>
      <c r="E904" s="53">
        <f>E8+E306+E422+E470+E501+E629+E645+E667+E708+E715+E746+E794+E812+E820+E875+E882+E896</f>
        <v>595889.2</v>
      </c>
    </row>
  </sheetData>
  <sheetProtection/>
  <mergeCells count="4">
    <mergeCell ref="A1:E1"/>
    <mergeCell ref="A2:E2"/>
    <mergeCell ref="A5:E5"/>
    <mergeCell ref="A3:E3"/>
  </mergeCells>
  <printOptions/>
  <pageMargins left="0.75" right="0.75" top="1" bottom="1" header="0.5" footer="0.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СовДеп</cp:lastModifiedBy>
  <cp:lastPrinted>2015-02-03T08:09:12Z</cp:lastPrinted>
  <dcterms:created xsi:type="dcterms:W3CDTF">1996-10-08T23:32:33Z</dcterms:created>
  <dcterms:modified xsi:type="dcterms:W3CDTF">2015-02-03T08:11:29Z</dcterms:modified>
  <cp:category/>
  <cp:version/>
  <cp:contentType/>
  <cp:contentStatus/>
</cp:coreProperties>
</file>