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10.09.15" sheetId="4" r:id="rId4"/>
  </sheets>
  <definedNames/>
  <calcPr fullCalcOnLoad="1"/>
</workbook>
</file>

<file path=xl/sharedStrings.xml><?xml version="1.0" encoding="utf-8"?>
<sst xmlns="http://schemas.openxmlformats.org/spreadsheetml/2006/main" count="157" uniqueCount="35">
  <si>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</si>
  <si>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</si>
  <si>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</si>
  <si>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</si>
  <si>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</si>
  <si>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</si>
  <si>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</si>
  <si>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</si>
  <si>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</si>
  <si>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</si>
  <si>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</si>
  <si>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</si>
  <si>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</si>
  <si>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</si>
  <si>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</si>
  <si>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</si>
  <si>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</si>
  <si>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</si>
  <si>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</si>
  <si>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</si>
  <si>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</si>
  <si>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</si>
  <si>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</si>
  <si>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</si>
  <si>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</si>
  <si>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</si>
  <si>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</si>
  <si>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</si>
  <si>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</si>
  <si>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</si>
  <si>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</si>
  <si>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</si>
  <si>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</si>
  <si>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</si>
  <si>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Сенокошение и заготовка кормов по Лотошинскому району на 10.09.2015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</si>
</sst>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left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9" t="s">
        <v>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7"/>
      <c r="V1" s="127"/>
      <c r="W1" s="127"/>
    </row>
    <row r="2" spans="1:25" ht="42.75" customHeight="1" thickBot="1">
      <c r="A2" s="120" t="s">
        <v>1</v>
      </c>
      <c r="B2" s="123" t="s">
        <v>2</v>
      </c>
      <c r="C2" s="124"/>
      <c r="D2" s="125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20" t="s">
        <v>22</v>
      </c>
      <c r="V2" s="120" t="s">
        <v>8</v>
      </c>
      <c r="W2" s="134" t="s">
        <v>9</v>
      </c>
      <c r="X2" s="112" t="s">
        <v>19</v>
      </c>
      <c r="Y2" s="113"/>
    </row>
    <row r="3" spans="1:25" ht="42.75" customHeight="1" thickBot="1">
      <c r="A3" s="121"/>
      <c r="B3" s="126"/>
      <c r="C3" s="127"/>
      <c r="D3" s="128"/>
      <c r="E3" s="116" t="s">
        <v>3</v>
      </c>
      <c r="F3" s="117"/>
      <c r="G3" s="118"/>
      <c r="H3" s="119"/>
      <c r="I3" s="116" t="s">
        <v>5</v>
      </c>
      <c r="J3" s="117"/>
      <c r="K3" s="118"/>
      <c r="L3" s="119"/>
      <c r="M3" s="116" t="s">
        <v>6</v>
      </c>
      <c r="N3" s="117"/>
      <c r="O3" s="118"/>
      <c r="P3" s="119"/>
      <c r="Q3" s="116" t="s">
        <v>7</v>
      </c>
      <c r="R3" s="117"/>
      <c r="S3" s="118"/>
      <c r="T3" s="119"/>
      <c r="U3" s="121"/>
      <c r="V3" s="121"/>
      <c r="W3" s="135"/>
      <c r="X3" s="114"/>
      <c r="Y3" s="115"/>
    </row>
    <row r="4" spans="1:25" ht="42.75" customHeight="1" thickBot="1">
      <c r="A4" s="12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2"/>
      <c r="V4" s="122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A1:W1"/>
    <mergeCell ref="E2:T2"/>
    <mergeCell ref="U2:U4"/>
    <mergeCell ref="V2:V4"/>
    <mergeCell ref="W2:W4"/>
    <mergeCell ref="I3:L3"/>
    <mergeCell ref="M3:P3"/>
    <mergeCell ref="Q3:T3"/>
    <mergeCell ref="A2:A4"/>
    <mergeCell ref="X2:Y3"/>
    <mergeCell ref="B2:D3"/>
    <mergeCell ref="E3:H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9" t="s">
        <v>24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7"/>
      <c r="V1" s="127"/>
      <c r="W1" s="127"/>
    </row>
    <row r="2" spans="1:25" ht="42.75" customHeight="1" thickBot="1">
      <c r="A2" s="120" t="s">
        <v>1</v>
      </c>
      <c r="B2" s="123" t="s">
        <v>2</v>
      </c>
      <c r="C2" s="124"/>
      <c r="D2" s="125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20" t="s">
        <v>22</v>
      </c>
      <c r="V2" s="120" t="s">
        <v>8</v>
      </c>
      <c r="W2" s="134" t="s">
        <v>9</v>
      </c>
      <c r="X2" s="112" t="s">
        <v>19</v>
      </c>
      <c r="Y2" s="113"/>
    </row>
    <row r="3" spans="1:25" ht="42.75" customHeight="1" thickBot="1">
      <c r="A3" s="121"/>
      <c r="B3" s="126"/>
      <c r="C3" s="127"/>
      <c r="D3" s="128"/>
      <c r="E3" s="116" t="s">
        <v>3</v>
      </c>
      <c r="F3" s="117"/>
      <c r="G3" s="118"/>
      <c r="H3" s="119"/>
      <c r="I3" s="116" t="s">
        <v>5</v>
      </c>
      <c r="J3" s="117"/>
      <c r="K3" s="118"/>
      <c r="L3" s="119"/>
      <c r="M3" s="116" t="s">
        <v>6</v>
      </c>
      <c r="N3" s="117"/>
      <c r="O3" s="118"/>
      <c r="P3" s="119"/>
      <c r="Q3" s="116" t="s">
        <v>7</v>
      </c>
      <c r="R3" s="117"/>
      <c r="S3" s="118"/>
      <c r="T3" s="119"/>
      <c r="U3" s="121"/>
      <c r="V3" s="121"/>
      <c r="W3" s="135"/>
      <c r="X3" s="114"/>
      <c r="Y3" s="115"/>
    </row>
    <row r="4" spans="1:25" ht="42.75" customHeight="1" thickBot="1">
      <c r="A4" s="12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2"/>
      <c r="V4" s="122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9" t="s">
        <v>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7"/>
      <c r="V1" s="127"/>
      <c r="W1" s="127"/>
    </row>
    <row r="2" spans="1:25" ht="42.75" customHeight="1" thickBot="1">
      <c r="A2" s="120" t="s">
        <v>1</v>
      </c>
      <c r="B2" s="123" t="s">
        <v>2</v>
      </c>
      <c r="C2" s="124"/>
      <c r="D2" s="125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20" t="s">
        <v>22</v>
      </c>
      <c r="V2" s="120" t="s">
        <v>8</v>
      </c>
      <c r="W2" s="134" t="s">
        <v>9</v>
      </c>
      <c r="X2" s="112" t="s">
        <v>19</v>
      </c>
      <c r="Y2" s="113"/>
    </row>
    <row r="3" spans="1:25" ht="42.75" customHeight="1" thickBot="1">
      <c r="A3" s="121"/>
      <c r="B3" s="126"/>
      <c r="C3" s="127"/>
      <c r="D3" s="128"/>
      <c r="E3" s="116" t="s">
        <v>3</v>
      </c>
      <c r="F3" s="117"/>
      <c r="G3" s="118"/>
      <c r="H3" s="119"/>
      <c r="I3" s="116" t="s">
        <v>5</v>
      </c>
      <c r="J3" s="117"/>
      <c r="K3" s="118"/>
      <c r="L3" s="119"/>
      <c r="M3" s="116" t="s">
        <v>6</v>
      </c>
      <c r="N3" s="117"/>
      <c r="O3" s="118"/>
      <c r="P3" s="119"/>
      <c r="Q3" s="116" t="s">
        <v>7</v>
      </c>
      <c r="R3" s="117"/>
      <c r="S3" s="118"/>
      <c r="T3" s="119"/>
      <c r="U3" s="121"/>
      <c r="V3" s="121"/>
      <c r="W3" s="135"/>
      <c r="X3" s="114"/>
      <c r="Y3" s="115"/>
    </row>
    <row r="4" spans="1:25" ht="42.75" customHeight="1" thickBot="1">
      <c r="A4" s="12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2"/>
      <c r="V4" s="122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selection activeCell="B20" sqref="B20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29" t="s">
        <v>34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7"/>
      <c r="W1" s="127"/>
      <c r="X1" s="127"/>
      <c r="Y1" s="127"/>
      <c r="Z1" s="127"/>
    </row>
    <row r="2" spans="1:26" ht="42.75" customHeight="1" thickBot="1">
      <c r="A2" s="137" t="s">
        <v>1</v>
      </c>
      <c r="B2" s="140" t="s">
        <v>2</v>
      </c>
      <c r="C2" s="141"/>
      <c r="D2" s="142"/>
      <c r="E2" s="146" t="s">
        <v>4</v>
      </c>
      <c r="F2" s="147"/>
      <c r="G2" s="147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9"/>
      <c r="U2" s="150" t="s">
        <v>28</v>
      </c>
      <c r="V2" s="120" t="s">
        <v>29</v>
      </c>
      <c r="W2" s="120" t="s">
        <v>8</v>
      </c>
      <c r="X2" s="120" t="s">
        <v>30</v>
      </c>
      <c r="Y2" s="141" t="s">
        <v>33</v>
      </c>
      <c r="Z2" s="142"/>
    </row>
    <row r="3" spans="1:26" ht="42.75" customHeight="1" thickBot="1">
      <c r="A3" s="138"/>
      <c r="B3" s="143"/>
      <c r="C3" s="144"/>
      <c r="D3" s="145"/>
      <c r="E3" s="153" t="s">
        <v>3</v>
      </c>
      <c r="F3" s="154"/>
      <c r="G3" s="155"/>
      <c r="H3" s="156"/>
      <c r="I3" s="153" t="s">
        <v>5</v>
      </c>
      <c r="J3" s="154"/>
      <c r="K3" s="155"/>
      <c r="L3" s="156"/>
      <c r="M3" s="153" t="s">
        <v>6</v>
      </c>
      <c r="N3" s="154"/>
      <c r="O3" s="155"/>
      <c r="P3" s="156"/>
      <c r="Q3" s="153" t="s">
        <v>7</v>
      </c>
      <c r="R3" s="154"/>
      <c r="S3" s="155"/>
      <c r="T3" s="156"/>
      <c r="U3" s="151"/>
      <c r="V3" s="121"/>
      <c r="W3" s="121"/>
      <c r="X3" s="121"/>
      <c r="Y3" s="157"/>
      <c r="Z3" s="158"/>
    </row>
    <row r="4" spans="1:26" ht="42.75" customHeight="1" thickBot="1">
      <c r="A4" s="139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2"/>
      <c r="V4" s="122"/>
      <c r="W4" s="122"/>
      <c r="X4" s="122"/>
      <c r="Y4" s="47" t="s">
        <v>11</v>
      </c>
      <c r="Z4" s="49" t="s">
        <v>18</v>
      </c>
    </row>
    <row r="5" spans="1:26" s="87" customFormat="1" ht="61.5" customHeight="1">
      <c r="A5" s="83" t="s">
        <v>26</v>
      </c>
      <c r="B5" s="86">
        <v>2721</v>
      </c>
      <c r="C5" s="63">
        <v>2573</v>
      </c>
      <c r="D5" s="64">
        <f aca="true" t="shared" si="0" ref="D5:D10">C5/B5*100</f>
        <v>94.56082322675486</v>
      </c>
      <c r="E5" s="65">
        <v>1203</v>
      </c>
      <c r="F5" s="66">
        <v>1330</v>
      </c>
      <c r="G5" s="67">
        <f aca="true" t="shared" si="1" ref="G5:G10">F5/E5*100</f>
        <v>110.55694098088114</v>
      </c>
      <c r="H5" s="64">
        <f aca="true" t="shared" si="2" ref="H5:H10">F5*0.45</f>
        <v>598.5</v>
      </c>
      <c r="I5" s="65">
        <v>8955</v>
      </c>
      <c r="J5" s="66">
        <v>11415</v>
      </c>
      <c r="K5" s="67">
        <f aca="true" t="shared" si="3" ref="K5:K10">J5/I5*100</f>
        <v>127.47068676716917</v>
      </c>
      <c r="L5" s="64">
        <f aca="true" t="shared" si="4" ref="L5:L10">J5*0.32</f>
        <v>3652.8</v>
      </c>
      <c r="M5" s="65">
        <v>5400</v>
      </c>
      <c r="N5" s="66">
        <v>7935</v>
      </c>
      <c r="O5" s="67">
        <f aca="true" t="shared" si="5" ref="O5:O10">N5/M5*100</f>
        <v>146.94444444444446</v>
      </c>
      <c r="P5" s="64">
        <f aca="true" t="shared" si="6" ref="P5:P10">N5*0.18</f>
        <v>1428.3</v>
      </c>
      <c r="Q5" s="65"/>
      <c r="R5" s="66"/>
      <c r="S5" s="67"/>
      <c r="T5" s="64"/>
      <c r="U5" s="68">
        <f aca="true" t="shared" si="7" ref="U5:U10">(F5+J5+N5+R5)/(E5+I5+M5+Q5)*100</f>
        <v>132.9219694048078</v>
      </c>
      <c r="V5" s="68">
        <f>H5+L5+P5+T5</f>
        <v>5679.6</v>
      </c>
      <c r="W5" s="69">
        <v>1646</v>
      </c>
      <c r="X5" s="70">
        <f>V5/W5*10</f>
        <v>34.50546780072904</v>
      </c>
      <c r="Y5" s="66">
        <v>254</v>
      </c>
      <c r="Z5" s="64">
        <f aca="true" t="shared" si="8" ref="Z5:Z10">Y5*0.22</f>
        <v>55.88</v>
      </c>
    </row>
    <row r="6" spans="1:26" s="87" customFormat="1" ht="67.5" customHeight="1">
      <c r="A6" s="84" t="s">
        <v>27</v>
      </c>
      <c r="B6" s="88">
        <v>3879</v>
      </c>
      <c r="C6" s="71">
        <v>3479</v>
      </c>
      <c r="D6" s="64">
        <f t="shared" si="0"/>
        <v>89.68806393400361</v>
      </c>
      <c r="E6" s="72">
        <v>1430</v>
      </c>
      <c r="F6" s="73">
        <v>1515</v>
      </c>
      <c r="G6" s="67">
        <f t="shared" si="1"/>
        <v>105.94405594405593</v>
      </c>
      <c r="H6" s="64">
        <f t="shared" si="2"/>
        <v>681.75</v>
      </c>
      <c r="I6" s="72">
        <v>12025</v>
      </c>
      <c r="J6" s="73">
        <v>14636</v>
      </c>
      <c r="K6" s="67">
        <f t="shared" si="3"/>
        <v>121.71309771309771</v>
      </c>
      <c r="L6" s="64">
        <f t="shared" si="4"/>
        <v>4683.52</v>
      </c>
      <c r="M6" s="72">
        <v>8325</v>
      </c>
      <c r="N6" s="73">
        <v>4600</v>
      </c>
      <c r="O6" s="67">
        <f t="shared" si="5"/>
        <v>55.25525525525525</v>
      </c>
      <c r="P6" s="64">
        <f t="shared" si="6"/>
        <v>828</v>
      </c>
      <c r="Q6" s="72"/>
      <c r="R6" s="73"/>
      <c r="S6" s="67"/>
      <c r="T6" s="64"/>
      <c r="U6" s="68">
        <f t="shared" si="7"/>
        <v>95.27548209366391</v>
      </c>
      <c r="V6" s="68">
        <f>H6+L6+P6+T6</f>
        <v>6193.27</v>
      </c>
      <c r="W6" s="74">
        <v>2000</v>
      </c>
      <c r="X6" s="70">
        <f>V6/W6*10</f>
        <v>30.96635</v>
      </c>
      <c r="Y6" s="73">
        <v>700</v>
      </c>
      <c r="Z6" s="64">
        <f t="shared" si="8"/>
        <v>154</v>
      </c>
    </row>
    <row r="7" spans="1:51" s="110" customFormat="1" ht="39" customHeight="1">
      <c r="A7" s="103" t="s">
        <v>14</v>
      </c>
      <c r="B7" s="88">
        <v>2100</v>
      </c>
      <c r="C7" s="71">
        <v>494</v>
      </c>
      <c r="D7" s="104">
        <f t="shared" si="0"/>
        <v>23.523809523809526</v>
      </c>
      <c r="E7" s="88">
        <v>500</v>
      </c>
      <c r="F7" s="71">
        <v>246</v>
      </c>
      <c r="G7" s="67">
        <f t="shared" si="1"/>
        <v>49.2</v>
      </c>
      <c r="H7" s="64">
        <f t="shared" si="2"/>
        <v>110.7</v>
      </c>
      <c r="I7" s="88">
        <v>3000</v>
      </c>
      <c r="J7" s="105"/>
      <c r="K7" s="106">
        <f t="shared" si="3"/>
        <v>0</v>
      </c>
      <c r="L7" s="64">
        <f t="shared" si="4"/>
        <v>0</v>
      </c>
      <c r="M7" s="88">
        <v>5000</v>
      </c>
      <c r="N7" s="71">
        <v>3992</v>
      </c>
      <c r="O7" s="67">
        <f t="shared" si="5"/>
        <v>79.84</v>
      </c>
      <c r="P7" s="64">
        <f t="shared" si="6"/>
        <v>718.56</v>
      </c>
      <c r="Q7" s="88"/>
      <c r="R7" s="71"/>
      <c r="S7" s="106"/>
      <c r="T7" s="104"/>
      <c r="U7" s="68">
        <f t="shared" si="7"/>
        <v>49.858823529411765</v>
      </c>
      <c r="V7" s="107">
        <f>H7+L7+P7+T7</f>
        <v>829.26</v>
      </c>
      <c r="W7" s="108"/>
      <c r="X7" s="70"/>
      <c r="Y7" s="71"/>
      <c r="Z7" s="64">
        <f t="shared" si="8"/>
        <v>0</v>
      </c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</row>
    <row r="8" spans="1:26" s="87" customFormat="1" ht="39" customHeight="1">
      <c r="A8" s="84" t="s">
        <v>31</v>
      </c>
      <c r="B8" s="88">
        <v>4000</v>
      </c>
      <c r="C8" s="71">
        <v>2364</v>
      </c>
      <c r="D8" s="64">
        <f t="shared" si="0"/>
        <v>59.099999999999994</v>
      </c>
      <c r="E8" s="72">
        <v>500</v>
      </c>
      <c r="F8" s="73">
        <v>517</v>
      </c>
      <c r="G8" s="67">
        <f t="shared" si="1"/>
        <v>103.4</v>
      </c>
      <c r="H8" s="64">
        <f t="shared" si="2"/>
        <v>232.65</v>
      </c>
      <c r="I8" s="72">
        <v>8780</v>
      </c>
      <c r="J8" s="73">
        <v>8158</v>
      </c>
      <c r="K8" s="67">
        <f t="shared" si="3"/>
        <v>92.91571753986332</v>
      </c>
      <c r="L8" s="64">
        <f t="shared" si="4"/>
        <v>2610.56</v>
      </c>
      <c r="M8" s="72">
        <v>10545</v>
      </c>
      <c r="N8" s="73">
        <v>4763</v>
      </c>
      <c r="O8" s="67">
        <f t="shared" si="5"/>
        <v>45.1683262209578</v>
      </c>
      <c r="P8" s="64">
        <f t="shared" si="6"/>
        <v>857.3399999999999</v>
      </c>
      <c r="Q8" s="72">
        <v>300</v>
      </c>
      <c r="R8" s="73">
        <v>219</v>
      </c>
      <c r="S8" s="67">
        <f>R8/Q8*100</f>
        <v>73</v>
      </c>
      <c r="T8" s="64">
        <f>R8*0.85</f>
        <v>186.15</v>
      </c>
      <c r="U8" s="68">
        <f t="shared" si="7"/>
        <v>67.8608695652174</v>
      </c>
      <c r="V8" s="68">
        <f>H8+L8+P8+T8</f>
        <v>3886.7000000000003</v>
      </c>
      <c r="W8" s="74">
        <v>1961</v>
      </c>
      <c r="X8" s="70">
        <f>V8/W8*10</f>
        <v>19.819989801121878</v>
      </c>
      <c r="Y8" s="73">
        <v>65</v>
      </c>
      <c r="Z8" s="64">
        <f t="shared" si="8"/>
        <v>14.3</v>
      </c>
    </row>
    <row r="9" spans="1:26" s="87" customFormat="1" ht="39" customHeight="1" thickBot="1">
      <c r="A9" s="85" t="s">
        <v>32</v>
      </c>
      <c r="B9" s="111">
        <v>2500</v>
      </c>
      <c r="C9" s="75">
        <v>2630</v>
      </c>
      <c r="D9" s="76">
        <f t="shared" si="0"/>
        <v>105.2</v>
      </c>
      <c r="E9" s="77">
        <v>1100</v>
      </c>
      <c r="F9" s="79">
        <v>650</v>
      </c>
      <c r="G9" s="78">
        <f t="shared" si="1"/>
        <v>59.09090909090909</v>
      </c>
      <c r="H9" s="64">
        <f t="shared" si="2"/>
        <v>292.5</v>
      </c>
      <c r="I9" s="77">
        <v>4000</v>
      </c>
      <c r="J9" s="79">
        <v>6214</v>
      </c>
      <c r="K9" s="78">
        <f t="shared" si="3"/>
        <v>155.35000000000002</v>
      </c>
      <c r="L9" s="76">
        <f t="shared" si="4"/>
        <v>1988.48</v>
      </c>
      <c r="M9" s="77">
        <v>5400</v>
      </c>
      <c r="N9" s="79">
        <v>6671</v>
      </c>
      <c r="O9" s="78">
        <f t="shared" si="5"/>
        <v>123.53703703703704</v>
      </c>
      <c r="P9" s="64">
        <f t="shared" si="6"/>
        <v>1200.78</v>
      </c>
      <c r="Q9" s="77"/>
      <c r="R9" s="79"/>
      <c r="S9" s="78"/>
      <c r="T9" s="76"/>
      <c r="U9" s="80">
        <f t="shared" si="7"/>
        <v>128.9047619047619</v>
      </c>
      <c r="V9" s="80">
        <f>H9+L9+P9+T9</f>
        <v>3481.76</v>
      </c>
      <c r="W9" s="81">
        <v>930</v>
      </c>
      <c r="X9" s="82">
        <f>V9/W9*10</f>
        <v>37.43827956989247</v>
      </c>
      <c r="Y9" s="79">
        <v>155</v>
      </c>
      <c r="Z9" s="76">
        <f t="shared" si="8"/>
        <v>34.1</v>
      </c>
    </row>
    <row r="10" spans="1:26" s="95" customFormat="1" ht="48" customHeight="1" thickBot="1">
      <c r="A10" s="89" t="s">
        <v>17</v>
      </c>
      <c r="B10" s="90">
        <f>SUM(B5:B9)</f>
        <v>15200</v>
      </c>
      <c r="C10" s="91">
        <f>SUM(C5:C9)</f>
        <v>11540</v>
      </c>
      <c r="D10" s="92">
        <f t="shared" si="0"/>
        <v>75.92105263157895</v>
      </c>
      <c r="E10" s="99">
        <f>SUM(E5:E9)</f>
        <v>4733</v>
      </c>
      <c r="F10" s="91">
        <f>SUM(F5:F9)</f>
        <v>4258</v>
      </c>
      <c r="G10" s="93">
        <f t="shared" si="1"/>
        <v>89.96408197760405</v>
      </c>
      <c r="H10" s="93">
        <f t="shared" si="2"/>
        <v>1916.1000000000001</v>
      </c>
      <c r="I10" s="90">
        <f>SUM(I5:I9)</f>
        <v>36760</v>
      </c>
      <c r="J10" s="91">
        <f>SUM(J5:J9)</f>
        <v>40423</v>
      </c>
      <c r="K10" s="100">
        <f t="shared" si="3"/>
        <v>109.96463547334059</v>
      </c>
      <c r="L10" s="92">
        <f t="shared" si="4"/>
        <v>12935.36</v>
      </c>
      <c r="M10" s="98">
        <f>SUM(M5:M9)</f>
        <v>34670</v>
      </c>
      <c r="N10" s="91">
        <f>SUM(N5:N9)</f>
        <v>27961</v>
      </c>
      <c r="O10" s="93">
        <f t="shared" si="5"/>
        <v>80.64897605999423</v>
      </c>
      <c r="P10" s="92">
        <f t="shared" si="6"/>
        <v>5032.98</v>
      </c>
      <c r="Q10" s="90">
        <f>SUM(Q5:Q9)</f>
        <v>300</v>
      </c>
      <c r="R10" s="102">
        <f>SUM(R8:R9)</f>
        <v>219</v>
      </c>
      <c r="S10" s="93">
        <f>SUM(S8:S9)</f>
        <v>73</v>
      </c>
      <c r="T10" s="92">
        <f>R10*0.85</f>
        <v>186.15</v>
      </c>
      <c r="U10" s="94">
        <f t="shared" si="7"/>
        <v>95.28922485385088</v>
      </c>
      <c r="V10" s="97">
        <f>SUM(V5:V9)</f>
        <v>20070.590000000004</v>
      </c>
      <c r="W10" s="101">
        <f>SUM(W5:W9)</f>
        <v>6537</v>
      </c>
      <c r="X10" s="96">
        <f>V10/W10*10</f>
        <v>30.70305950741931</v>
      </c>
      <c r="Y10" s="91">
        <f>SUM(Y5:Y9)</f>
        <v>1174</v>
      </c>
      <c r="Z10" s="92">
        <f t="shared" si="8"/>
        <v>258.28000000000003</v>
      </c>
    </row>
    <row r="14" ht="12" customHeight="1"/>
  </sheetData>
  <mergeCells count="13">
    <mergeCell ref="V2:V4"/>
    <mergeCell ref="W2:W4"/>
    <mergeCell ref="A1:Z1"/>
    <mergeCell ref="E3:H3"/>
    <mergeCell ref="I3:L3"/>
    <mergeCell ref="Y2:Z3"/>
    <mergeCell ref="X2:X4"/>
    <mergeCell ref="M3:P3"/>
    <mergeCell ref="Q3:T3"/>
    <mergeCell ref="A2:A4"/>
    <mergeCell ref="B2:D3"/>
    <mergeCell ref="E2:T2"/>
    <mergeCell ref="U2:U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2015-09-10T07:26:40Z</dcterms:modified>
  <cp:category/>
  <cp:version/>
  <cp:contentType/>
  <cp:contentStatus/>
</cp:coreProperties>
</file>