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3.09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<sst xmlns="http://schemas.openxmlformats.org/spreadsheetml/2006/main" count="163" uniqueCount="40">
  <si>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</si>
  <si>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</si>
  <si>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</si>
  <si>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</si>
  <si>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</si>
  <si>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</si>
  <si>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</si>
  <si>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</si>
  <si>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</si>
  <si>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</si>
  <si>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</si>
  <si>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</si>
  <si>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</si>
  <si>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</si>
  <si>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</si>
  <si>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</si>
  <si>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</si>
  <si>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</si>
  <si>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</si>
  <si>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</si>
  <si>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</si>
  <si>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</si>
  <si>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</si>
  <si>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</si>
  <si>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</si>
  <si>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</si>
  <si>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</si>
  <si>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</si>
  <si>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</si>
  <si>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</si>
  <si>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</si>
  <si>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</si>
  <si>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</si>
  <si>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</si>
  <si>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</si>
  <si>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</si>
  <si>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</si>
  <si>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</si>
  <si>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</si>
  <si>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23.09.2015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</si>
</sst>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4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4" fillId="0" borderId="4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5" t="s">
        <v>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3"/>
      <c r="V1" s="133"/>
      <c r="W1" s="133"/>
    </row>
    <row r="2" spans="1:25" ht="42.75" customHeight="1" thickBot="1">
      <c r="A2" s="140" t="s">
        <v>1</v>
      </c>
      <c r="B2" s="147" t="s">
        <v>2</v>
      </c>
      <c r="C2" s="130"/>
      <c r="D2" s="131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40" t="s">
        <v>22</v>
      </c>
      <c r="V2" s="140" t="s">
        <v>8</v>
      </c>
      <c r="W2" s="152" t="s">
        <v>9</v>
      </c>
      <c r="X2" s="143" t="s">
        <v>19</v>
      </c>
      <c r="Y2" s="144"/>
    </row>
    <row r="3" spans="1:25" ht="42.75" customHeight="1" thickBot="1">
      <c r="A3" s="141"/>
      <c r="B3" s="132"/>
      <c r="C3" s="133"/>
      <c r="D3" s="134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41"/>
      <c r="V3" s="141"/>
      <c r="W3" s="153"/>
      <c r="X3" s="145"/>
      <c r="Y3" s="146"/>
    </row>
    <row r="4" spans="1:25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2"/>
      <c r="V4" s="142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3"/>
      <c r="V1" s="133"/>
      <c r="W1" s="133"/>
    </row>
    <row r="2" spans="1:25" ht="42.75" customHeight="1" thickBot="1">
      <c r="A2" s="140" t="s">
        <v>1</v>
      </c>
      <c r="B2" s="147" t="s">
        <v>2</v>
      </c>
      <c r="C2" s="130"/>
      <c r="D2" s="131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40" t="s">
        <v>22</v>
      </c>
      <c r="V2" s="140" t="s">
        <v>8</v>
      </c>
      <c r="W2" s="152" t="s">
        <v>9</v>
      </c>
      <c r="X2" s="143" t="s">
        <v>19</v>
      </c>
      <c r="Y2" s="144"/>
    </row>
    <row r="3" spans="1:25" ht="42.75" customHeight="1" thickBot="1">
      <c r="A3" s="141"/>
      <c r="B3" s="132"/>
      <c r="C3" s="133"/>
      <c r="D3" s="134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41"/>
      <c r="V3" s="141"/>
      <c r="W3" s="153"/>
      <c r="X3" s="145"/>
      <c r="Y3" s="146"/>
    </row>
    <row r="4" spans="1:25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2"/>
      <c r="V4" s="142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3"/>
      <c r="V1" s="133"/>
      <c r="W1" s="133"/>
    </row>
    <row r="2" spans="1:25" ht="42.75" customHeight="1" thickBot="1">
      <c r="A2" s="140" t="s">
        <v>1</v>
      </c>
      <c r="B2" s="147" t="s">
        <v>2</v>
      </c>
      <c r="C2" s="130"/>
      <c r="D2" s="131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40" t="s">
        <v>22</v>
      </c>
      <c r="V2" s="140" t="s">
        <v>8</v>
      </c>
      <c r="W2" s="152" t="s">
        <v>9</v>
      </c>
      <c r="X2" s="143" t="s">
        <v>19</v>
      </c>
      <c r="Y2" s="144"/>
    </row>
    <row r="3" spans="1:25" ht="42.75" customHeight="1" thickBot="1">
      <c r="A3" s="141"/>
      <c r="B3" s="132"/>
      <c r="C3" s="133"/>
      <c r="D3" s="134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41"/>
      <c r="V3" s="141"/>
      <c r="W3" s="153"/>
      <c r="X3" s="145"/>
      <c r="Y3" s="146"/>
    </row>
    <row r="4" spans="1:25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2"/>
      <c r="V4" s="142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9" sqref="P19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3"/>
      <c r="AB1" s="133"/>
      <c r="AC1" s="133"/>
      <c r="AD1" s="133"/>
      <c r="AE1" s="133"/>
    </row>
    <row r="2" spans="1:31" ht="42.75" customHeight="1" thickBot="1">
      <c r="A2" s="168" t="s">
        <v>1</v>
      </c>
      <c r="B2" s="171" t="s">
        <v>2</v>
      </c>
      <c r="C2" s="172"/>
      <c r="D2" s="173"/>
      <c r="E2" s="155" t="s">
        <v>34</v>
      </c>
      <c r="F2" s="156"/>
      <c r="G2" s="156"/>
      <c r="H2" s="156"/>
      <c r="I2" s="157"/>
      <c r="J2" s="161" t="s">
        <v>4</v>
      </c>
      <c r="K2" s="162"/>
      <c r="L2" s="162"/>
      <c r="M2" s="162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165" t="s">
        <v>28</v>
      </c>
      <c r="AA2" s="140" t="s">
        <v>29</v>
      </c>
      <c r="AB2" s="140" t="s">
        <v>8</v>
      </c>
      <c r="AC2" s="140" t="s">
        <v>30</v>
      </c>
      <c r="AD2" s="171" t="s">
        <v>33</v>
      </c>
      <c r="AE2" s="173"/>
    </row>
    <row r="3" spans="1:31" ht="42.75" customHeight="1" thickBot="1">
      <c r="A3" s="169"/>
      <c r="B3" s="174"/>
      <c r="C3" s="175"/>
      <c r="D3" s="176"/>
      <c r="E3" s="158"/>
      <c r="F3" s="159"/>
      <c r="G3" s="159"/>
      <c r="H3" s="159"/>
      <c r="I3" s="160"/>
      <c r="J3" s="161" t="s">
        <v>3</v>
      </c>
      <c r="K3" s="162"/>
      <c r="L3" s="162"/>
      <c r="M3" s="179"/>
      <c r="N3" s="180" t="s">
        <v>5</v>
      </c>
      <c r="O3" s="181"/>
      <c r="P3" s="182"/>
      <c r="Q3" s="183"/>
      <c r="R3" s="180" t="s">
        <v>6</v>
      </c>
      <c r="S3" s="181"/>
      <c r="T3" s="182"/>
      <c r="U3" s="183"/>
      <c r="V3" s="180" t="s">
        <v>7</v>
      </c>
      <c r="W3" s="181"/>
      <c r="X3" s="182"/>
      <c r="Y3" s="183"/>
      <c r="Z3" s="166"/>
      <c r="AA3" s="141"/>
      <c r="AB3" s="141"/>
      <c r="AC3" s="141"/>
      <c r="AD3" s="177"/>
      <c r="AE3" s="178"/>
    </row>
    <row r="4" spans="1:31" ht="42.75" customHeight="1" thickBot="1">
      <c r="A4" s="170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67"/>
      <c r="AA4" s="142"/>
      <c r="AB4" s="142"/>
      <c r="AC4" s="142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/>
      <c r="G5" s="117">
        <f>F5*100/E5</f>
        <v>0</v>
      </c>
      <c r="H5" s="118"/>
      <c r="I5" s="119" t="e">
        <f>H5/F5*10</f>
        <v>#DIV/0!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7935</v>
      </c>
      <c r="T5" s="67">
        <f aca="true" t="shared" si="5" ref="T5:T10">S5/R5*100</f>
        <v>146.94444444444446</v>
      </c>
      <c r="U5" s="64">
        <f aca="true" t="shared" si="6" ref="U5:U10">S5*0.18</f>
        <v>1428.3</v>
      </c>
      <c r="V5" s="65"/>
      <c r="W5" s="66"/>
      <c r="X5" s="67"/>
      <c r="Y5" s="64"/>
      <c r="Z5" s="68">
        <f aca="true" t="shared" si="7" ref="Z5:Z10">(K5+O5+S5+W5)/(J5+N5+R5+V5)*100</f>
        <v>139.28525517418691</v>
      </c>
      <c r="AA5" s="68">
        <f>M5+Q5+U5+Y5</f>
        <v>5996.400000000001</v>
      </c>
      <c r="AB5" s="69">
        <v>1646</v>
      </c>
      <c r="AC5" s="70">
        <f>AA5/AB5*10</f>
        <v>36.430133657351156</v>
      </c>
      <c r="AD5" s="65">
        <v>383</v>
      </c>
      <c r="AE5" s="64">
        <f aca="true" t="shared" si="8" ref="AE5:AE10">AD5*0.22</f>
        <v>84.26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/>
      <c r="G6" s="120">
        <f>F6*100/E6</f>
        <v>0</v>
      </c>
      <c r="H6" s="121"/>
      <c r="I6" s="122" t="e">
        <f>H6/F6*10</f>
        <v>#DIV/0!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4600</v>
      </c>
      <c r="T6" s="67">
        <f t="shared" si="5"/>
        <v>55.25525525525525</v>
      </c>
      <c r="U6" s="64">
        <f t="shared" si="6"/>
        <v>828</v>
      </c>
      <c r="V6" s="72"/>
      <c r="W6" s="73"/>
      <c r="X6" s="67"/>
      <c r="Y6" s="64"/>
      <c r="Z6" s="68">
        <f t="shared" si="7"/>
        <v>95.27548209366391</v>
      </c>
      <c r="AA6" s="68">
        <f>M6+Q6+U6+Y6</f>
        <v>6193.27</v>
      </c>
      <c r="AB6" s="74">
        <v>2000</v>
      </c>
      <c r="AC6" s="70">
        <f>AA6/AB6*10</f>
        <v>30.96635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0">
        <f>F7*100/E7</f>
        <v>0</v>
      </c>
      <c r="H7" s="121"/>
      <c r="I7" s="122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2589</v>
      </c>
      <c r="D8" s="64">
        <f t="shared" si="0"/>
        <v>64.725</v>
      </c>
      <c r="E8" s="72">
        <v>547</v>
      </c>
      <c r="F8" s="73">
        <v>185</v>
      </c>
      <c r="G8" s="120">
        <f>F8*100/E8</f>
        <v>33.820840950639855</v>
      </c>
      <c r="H8" s="121">
        <v>5993</v>
      </c>
      <c r="I8" s="122">
        <f>H8/F8*10</f>
        <v>323.94594594594594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8422</v>
      </c>
      <c r="T8" s="67">
        <f t="shared" si="5"/>
        <v>79.86723565670934</v>
      </c>
      <c r="U8" s="64">
        <f t="shared" si="6"/>
        <v>1515.96</v>
      </c>
      <c r="V8" s="72">
        <v>300</v>
      </c>
      <c r="W8" s="73">
        <v>285</v>
      </c>
      <c r="X8" s="67">
        <f>W8/V8*100</f>
        <v>95</v>
      </c>
      <c r="Y8" s="64">
        <f>W8*0.85</f>
        <v>242.25</v>
      </c>
      <c r="Z8" s="68">
        <f t="shared" si="7"/>
        <v>86.37018633540373</v>
      </c>
      <c r="AA8" s="68">
        <f>M8+Q8+U8+Y8</f>
        <v>4601.42</v>
      </c>
      <c r="AB8" s="74">
        <v>1961</v>
      </c>
      <c r="AC8" s="70">
        <f>AA8/AB8*10</f>
        <v>23.464660887302394</v>
      </c>
      <c r="AD8" s="72">
        <v>401</v>
      </c>
      <c r="AE8" s="64">
        <f t="shared" si="8"/>
        <v>88.22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228</v>
      </c>
      <c r="AE9" s="76">
        <f t="shared" si="8"/>
        <v>50.160000000000004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11907</v>
      </c>
      <c r="D10" s="92">
        <f t="shared" si="0"/>
        <v>78.33552631578947</v>
      </c>
      <c r="E10" s="90">
        <f>SUM(E5:E9)</f>
        <v>1019</v>
      </c>
      <c r="F10" s="91">
        <f>SUM(F5:F9)</f>
        <v>185</v>
      </c>
      <c r="G10" s="99">
        <f>F10*100/E10</f>
        <v>18.15505397448479</v>
      </c>
      <c r="H10" s="126">
        <f>SUM(H7:H9)</f>
        <v>5993</v>
      </c>
      <c r="I10" s="127">
        <f>H10/F10*10</f>
        <v>323.94594594594594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31972</v>
      </c>
      <c r="T10" s="93">
        <f t="shared" si="5"/>
        <v>92.21805595615807</v>
      </c>
      <c r="U10" s="92">
        <f t="shared" si="6"/>
        <v>5754.96</v>
      </c>
      <c r="V10" s="90">
        <f>SUM(V5:V9)</f>
        <v>300</v>
      </c>
      <c r="W10" s="101">
        <f>SUM(W8:W9)</f>
        <v>285</v>
      </c>
      <c r="X10" s="93">
        <f>SUM(X8:X9)</f>
        <v>95</v>
      </c>
      <c r="Y10" s="92">
        <f>W10*0.85</f>
        <v>242.25</v>
      </c>
      <c r="Z10" s="94">
        <f t="shared" si="7"/>
        <v>101.91595935288964</v>
      </c>
      <c r="AA10" s="96">
        <f>SUM(AA5:AA9)</f>
        <v>21165.47</v>
      </c>
      <c r="AB10" s="100">
        <f>SUM(AB5:AB9)</f>
        <v>6537</v>
      </c>
      <c r="AC10" s="128">
        <f>AA10/AB10*10</f>
        <v>32.377956249043905</v>
      </c>
      <c r="AD10" s="129">
        <f>SUM(AD5:AD9)</f>
        <v>1712</v>
      </c>
      <c r="AE10" s="127">
        <f t="shared" si="8"/>
        <v>376.64</v>
      </c>
    </row>
    <row r="14" ht="12" customHeight="1"/>
  </sheetData>
  <mergeCells count="14">
    <mergeCell ref="J3:M3"/>
    <mergeCell ref="N3:Q3"/>
    <mergeCell ref="R3:U3"/>
    <mergeCell ref="V3:Y3"/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2015-09-23T06:58:26Z</dcterms:modified>
  <cp:category/>
  <cp:version/>
  <cp:contentType/>
  <cp:contentStatus/>
</cp:coreProperties>
</file>