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2.01.16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<sst xmlns="http://schemas.openxmlformats.org/spreadsheetml/2006/main" count="23" uniqueCount="22">
  <si>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Поголовье коров на отчетную дату</t>
  </si>
  <si>
    <t>Надой на 1 фуражную корову, кг</t>
  </si>
  <si>
    <t xml:space="preserve">     +/- к прошлому году, кг</t>
  </si>
  <si>
    <t>Итого</t>
  </si>
  <si>
    <t>Жирность молока</t>
  </si>
  <si>
    <t>Собственная реализация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</si>
  <si>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</si>
  <si>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</si>
  <si>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</si>
  <si>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</si>
  <si>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</si>
  <si>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</si>
  <si>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</si>
  <si>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</si>
  <si>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</si>
  <si>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</si>
  <si>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</si>
  <si>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 xml:space="preserve">Поголовье коров 2015 год </t>
  </si>
  <si>
    <t>Валовый надой молока 2015, кг</t>
  </si>
  <si>
    <t>Надой на 1 фуражную корову 2015, кг</t>
  </si>
  <si>
    <t>Реализовано молока в физическом весе 2015 , кг</t>
  </si>
  <si>
    <t xml:space="preserve">Производство молока в сельскохозяйственных организациях  Лотошинского муниципального района на 12 января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</si>
</sst>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164" fontId="1" fillId="24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164" fontId="2" fillId="24" borderId="17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I12" sqref="I12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s="21" customFormat="1" ht="75.75" customHeight="1" thickBot="1">
      <c r="A2" s="12" t="s">
        <v>14</v>
      </c>
      <c r="B2" s="10" t="s">
        <v>0</v>
      </c>
      <c r="C2" s="10" t="s">
        <v>17</v>
      </c>
      <c r="D2" s="10" t="s">
        <v>13</v>
      </c>
      <c r="E2" s="10" t="s">
        <v>6</v>
      </c>
      <c r="F2" s="10" t="s">
        <v>18</v>
      </c>
      <c r="G2" s="10" t="s">
        <v>12</v>
      </c>
      <c r="H2" s="10" t="s">
        <v>1</v>
      </c>
      <c r="I2" s="10" t="s">
        <v>19</v>
      </c>
      <c r="J2" s="10" t="s">
        <v>2</v>
      </c>
      <c r="K2" s="10" t="s">
        <v>7</v>
      </c>
      <c r="L2" s="10" t="s">
        <v>8</v>
      </c>
      <c r="M2" s="10" t="s">
        <v>20</v>
      </c>
      <c r="N2" s="10" t="s">
        <v>2</v>
      </c>
      <c r="O2" s="10" t="s">
        <v>9</v>
      </c>
      <c r="P2" s="11" t="s">
        <v>4</v>
      </c>
    </row>
    <row r="3" spans="1:16" s="1" customFormat="1" ht="42.75" customHeight="1">
      <c r="A3" s="22" t="s">
        <v>15</v>
      </c>
      <c r="B3" s="13">
        <v>1000</v>
      </c>
      <c r="C3" s="13">
        <v>1110</v>
      </c>
      <c r="D3" s="13">
        <f aca="true" t="shared" si="0" ref="D3:D8">B3-C3</f>
        <v>-110</v>
      </c>
      <c r="E3" s="13">
        <v>11798</v>
      </c>
      <c r="F3" s="13">
        <v>13959</v>
      </c>
      <c r="G3" s="13">
        <f aca="true" t="shared" si="1" ref="G3:G8">E3-F3</f>
        <v>-2161</v>
      </c>
      <c r="H3" s="14">
        <f aca="true" t="shared" si="2" ref="H3:I8">E3/B3</f>
        <v>11.798</v>
      </c>
      <c r="I3" s="14">
        <f t="shared" si="2"/>
        <v>12.575675675675676</v>
      </c>
      <c r="J3" s="14">
        <f aca="true" t="shared" si="3" ref="J3:J8">H3-I3</f>
        <v>-0.7776756756756757</v>
      </c>
      <c r="K3" s="13">
        <f>E3-L3</f>
        <v>324</v>
      </c>
      <c r="L3" s="13">
        <v>11474</v>
      </c>
      <c r="M3" s="13">
        <v>13478</v>
      </c>
      <c r="N3" s="13">
        <f aca="true" t="shared" si="4" ref="N3:N8">L3-M3</f>
        <v>-2004</v>
      </c>
      <c r="O3" s="15">
        <f>L3*P3/3.4</f>
        <v>14173.764705882355</v>
      </c>
      <c r="P3" s="16">
        <v>4.2</v>
      </c>
    </row>
    <row r="4" spans="1:16" s="1" customFormat="1" ht="42.75" customHeight="1">
      <c r="A4" s="23" t="s">
        <v>16</v>
      </c>
      <c r="B4" s="3">
        <v>1200</v>
      </c>
      <c r="C4" s="3">
        <v>1300</v>
      </c>
      <c r="D4" s="3">
        <f t="shared" si="0"/>
        <v>-100</v>
      </c>
      <c r="E4" s="3">
        <v>24583</v>
      </c>
      <c r="F4" s="3">
        <v>18701</v>
      </c>
      <c r="G4" s="3">
        <f t="shared" si="1"/>
        <v>5882</v>
      </c>
      <c r="H4" s="4">
        <f t="shared" si="2"/>
        <v>20.485833333333332</v>
      </c>
      <c r="I4" s="4">
        <f t="shared" si="2"/>
        <v>14.385384615384615</v>
      </c>
      <c r="J4" s="4">
        <f t="shared" si="3"/>
        <v>6.1004487179487175</v>
      </c>
      <c r="K4" s="3">
        <f>E4-L4</f>
        <v>1163</v>
      </c>
      <c r="L4" s="3">
        <v>23420</v>
      </c>
      <c r="M4" s="3">
        <v>17840</v>
      </c>
      <c r="N4" s="3">
        <f t="shared" si="4"/>
        <v>5580</v>
      </c>
      <c r="O4" s="5">
        <f>L4*P4/3.4</f>
        <v>27552.941176470587</v>
      </c>
      <c r="P4" s="6">
        <v>4</v>
      </c>
    </row>
    <row r="5" spans="1:16" s="1" customFormat="1" ht="42.75" customHeight="1">
      <c r="A5" s="23" t="s">
        <v>10</v>
      </c>
      <c r="B5" s="3">
        <v>900</v>
      </c>
      <c r="C5" s="3">
        <v>900</v>
      </c>
      <c r="D5" s="3">
        <f t="shared" si="0"/>
        <v>0</v>
      </c>
      <c r="E5" s="3">
        <v>13884</v>
      </c>
      <c r="F5" s="3">
        <v>13245</v>
      </c>
      <c r="G5" s="3">
        <f t="shared" si="1"/>
        <v>639</v>
      </c>
      <c r="H5" s="4">
        <f t="shared" si="2"/>
        <v>15.426666666666666</v>
      </c>
      <c r="I5" s="4">
        <f t="shared" si="2"/>
        <v>14.716666666666667</v>
      </c>
      <c r="J5" s="4">
        <f t="shared" si="3"/>
        <v>0.7099999999999991</v>
      </c>
      <c r="K5" s="3">
        <v>714</v>
      </c>
      <c r="L5" s="3">
        <v>12508</v>
      </c>
      <c r="M5" s="3">
        <v>11221</v>
      </c>
      <c r="N5" s="3">
        <f t="shared" si="4"/>
        <v>1287</v>
      </c>
      <c r="O5" s="5">
        <f>L5*P5/3.4</f>
        <v>14531.352941176472</v>
      </c>
      <c r="P5" s="6">
        <v>3.95</v>
      </c>
    </row>
    <row r="6" spans="1:16" s="1" customFormat="1" ht="42.75" customHeight="1">
      <c r="A6" s="23" t="s">
        <v>11</v>
      </c>
      <c r="B6" s="3">
        <v>560</v>
      </c>
      <c r="C6" s="3">
        <v>560</v>
      </c>
      <c r="D6" s="3">
        <f t="shared" si="0"/>
        <v>0</v>
      </c>
      <c r="E6" s="3">
        <v>7348</v>
      </c>
      <c r="F6" s="3">
        <v>6845</v>
      </c>
      <c r="G6" s="3">
        <f t="shared" si="1"/>
        <v>503</v>
      </c>
      <c r="H6" s="4">
        <f t="shared" si="2"/>
        <v>13.121428571428572</v>
      </c>
      <c r="I6" s="4">
        <f t="shared" si="2"/>
        <v>12.223214285714286</v>
      </c>
      <c r="J6" s="4">
        <f t="shared" si="3"/>
        <v>0.8982142857142854</v>
      </c>
      <c r="K6" s="3">
        <v>639</v>
      </c>
      <c r="L6" s="3">
        <v>6709</v>
      </c>
      <c r="M6" s="3">
        <v>6601</v>
      </c>
      <c r="N6" s="3">
        <f t="shared" si="4"/>
        <v>108</v>
      </c>
      <c r="O6" s="5">
        <f>L6*P6/3.4</f>
        <v>7892.941176470588</v>
      </c>
      <c r="P6" s="6">
        <v>4</v>
      </c>
    </row>
    <row r="7" spans="1:16" s="1" customFormat="1" ht="42.75" customHeight="1" thickBot="1">
      <c r="A7" s="24" t="s">
        <v>5</v>
      </c>
      <c r="B7" s="17"/>
      <c r="C7" s="17"/>
      <c r="D7" s="17"/>
      <c r="E7" s="17"/>
      <c r="F7" s="17"/>
      <c r="G7" s="17"/>
      <c r="H7" s="18"/>
      <c r="I7" s="18"/>
      <c r="J7" s="18"/>
      <c r="K7" s="17"/>
      <c r="L7" s="17">
        <v>662</v>
      </c>
      <c r="M7" s="17">
        <v>944</v>
      </c>
      <c r="N7" s="17">
        <f t="shared" si="4"/>
        <v>-282</v>
      </c>
      <c r="O7" s="19">
        <v>662</v>
      </c>
      <c r="P7" s="20"/>
    </row>
    <row r="8" spans="1:16" s="2" customFormat="1" ht="42.75" customHeight="1" thickBot="1">
      <c r="A8" s="12" t="s">
        <v>3</v>
      </c>
      <c r="B8" s="7">
        <f>SUM(B3:B6)</f>
        <v>3660</v>
      </c>
      <c r="C8" s="7">
        <f>SUM(C3:C6)</f>
        <v>3870</v>
      </c>
      <c r="D8" s="7">
        <f t="shared" si="0"/>
        <v>-210</v>
      </c>
      <c r="E8" s="7">
        <f>SUM(E3:E7)</f>
        <v>57613</v>
      </c>
      <c r="F8" s="7">
        <f>SUM(F3:F6)</f>
        <v>52750</v>
      </c>
      <c r="G8" s="7">
        <f t="shared" si="1"/>
        <v>4863</v>
      </c>
      <c r="H8" s="8">
        <f t="shared" si="2"/>
        <v>15.741256830601094</v>
      </c>
      <c r="I8" s="8">
        <f t="shared" si="2"/>
        <v>13.630490956072352</v>
      </c>
      <c r="J8" s="8">
        <f t="shared" si="3"/>
        <v>2.1107658745287416</v>
      </c>
      <c r="K8" s="7">
        <f>SUM(K3:K7)</f>
        <v>2840</v>
      </c>
      <c r="L8" s="7">
        <f>SUM(L3:L7)</f>
        <v>54773</v>
      </c>
      <c r="M8" s="7">
        <f>SUM(M3:M7)</f>
        <v>50084</v>
      </c>
      <c r="N8" s="7">
        <f t="shared" si="4"/>
        <v>4689</v>
      </c>
      <c r="O8" s="8">
        <f>SUM(O3:O6)</f>
        <v>64151</v>
      </c>
      <c r="P8" s="9">
        <v>4</v>
      </c>
    </row>
  </sheetData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2016-01-12T06:31:01Z</cp:lastPrinted>
  <dcterms:created xsi:type="dcterms:W3CDTF">2014-09-03T05:37:13Z</dcterms:created>
  <dcterms:modified xsi:type="dcterms:W3CDTF">2016-01-13T12:33:23Z</dcterms:modified>
  <cp:category/>
  <cp:version/>
  <cp:contentType/>
  <cp:contentStatus/>
</cp:coreProperties>
</file>