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65" windowHeight="11595" activeTab="0"/>
  </bookViews>
  <sheets>
    <sheet name="07.04.16" sheetId="1" r:id="rId1"/>
  </sheets>
  <definedNames/>
  <calcPr fullCalcOnLoad="1"/>
</workbook>
</file>

<file path=xl/sharedStrings.xml><?xml version="1.0" encoding="utf-8"?>
<sst xmlns="http://schemas.openxmlformats.org/spreadsheetml/2006/main" count="24" uniqueCount="21">
  <si>
    <t>Поголовье коров на отчетную дату</t>
  </si>
  <si>
    <t>Итого</t>
  </si>
  <si>
    <t>Валовый надой молока, кг</t>
  </si>
  <si>
    <t>Выпоено телятам молока в физическом весе, кг</t>
  </si>
  <si>
    <t>Реализовано молока в физическом весе, кг</t>
  </si>
  <si>
    <t>Реализовано молока в зачетном весе, кг</t>
  </si>
  <si>
    <t>ОАО "Совхоз               имени Кирова"</t>
  </si>
  <si>
    <t>ООО "Колхоз               "Заветы Ильича"</t>
  </si>
  <si>
    <t>Наименование сельскохозяйственной организации</t>
  </si>
  <si>
    <t>ООО "РусМолоко" отд."Яровое"</t>
  </si>
  <si>
    <t>ООО "РусМолоко" отд."Вешние  воды"</t>
  </si>
  <si>
    <t>Валовый надой молока 2015, кг</t>
  </si>
  <si>
    <t>Реализовано молока в физическом весе 2015 , кг</t>
  </si>
  <si>
    <t xml:space="preserve"> +/- к прошлому году, кг</t>
  </si>
  <si>
    <t xml:space="preserve">Поголовье коров           2015 год </t>
  </si>
  <si>
    <t>Жирность молока,   %</t>
  </si>
  <si>
    <t>Надой     на 1 фуражную корову, кг</t>
  </si>
  <si>
    <t>Надой        на 1 фуражную корову 2015, кг</t>
  </si>
  <si>
    <r>
      <t xml:space="preserve">Собственная реализация             </t>
    </r>
    <r>
      <rPr>
        <b/>
        <sz val="9"/>
        <color indexed="8"/>
        <rFont val="Times New Roman"/>
        <family val="1"/>
      </rPr>
      <t>(ОАО "Совхоз им. Кирова")</t>
    </r>
  </si>
  <si>
    <t>.</t>
  </si>
  <si>
    <t xml:space="preserve">Производство молока в сельскохозяйственных организациях  Лотошинского муниципального района на 7 апреля 2016 года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</si>
</sst>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2"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Times New Roman"/>
      <family val="1"/>
    </font>
    <font>
      <b/>
      <sz val="9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164" fontId="2" fillId="24" borderId="1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164" fontId="1" fillId="24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left" vertical="center" wrapText="1"/>
    </xf>
    <xf numFmtId="0" fontId="20" fillId="0" borderId="16" xfId="0" applyFont="1" applyFill="1" applyBorder="1" applyAlignment="1">
      <alignment horizontal="left" vertical="center" wrapText="1"/>
    </xf>
    <xf numFmtId="0" fontId="1" fillId="24" borderId="17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164" fontId="1" fillId="24" borderId="0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164" fontId="1" fillId="24" borderId="19" xfId="0" applyNumberFormat="1" applyFont="1" applyFill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0" fontId="2" fillId="24" borderId="20" xfId="0" applyFont="1" applyFill="1" applyBorder="1" applyAlignment="1">
      <alignment horizontal="center" vertical="center" wrapText="1"/>
    </xf>
    <xf numFmtId="164" fontId="2" fillId="24" borderId="20" xfId="0" applyNumberFormat="1" applyFont="1" applyFill="1" applyBorder="1" applyAlignment="1">
      <alignment horizontal="center" vertical="center" wrapText="1"/>
    </xf>
    <xf numFmtId="164" fontId="2" fillId="0" borderId="20" xfId="0" applyNumberFormat="1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24" borderId="23" xfId="0" applyFont="1" applyFill="1" applyBorder="1" applyAlignment="1">
      <alignment horizontal="center" vertical="center" wrapText="1"/>
    </xf>
    <xf numFmtId="164" fontId="2" fillId="24" borderId="23" xfId="0" applyNumberFormat="1" applyFont="1" applyFill="1" applyBorder="1" applyAlignment="1">
      <alignment horizontal="center" vertical="center" wrapText="1"/>
    </xf>
    <xf numFmtId="164" fontId="2" fillId="0" borderId="23" xfId="0" applyNumberFormat="1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"/>
  <sheetViews>
    <sheetView tabSelected="1" workbookViewId="0" topLeftCell="A1">
      <selection activeCell="C3" sqref="C3"/>
    </sheetView>
  </sheetViews>
  <sheetFormatPr defaultColWidth="9.140625" defaultRowHeight="15"/>
  <cols>
    <col min="1" max="1" width="22.00390625" style="0" customWidth="1"/>
    <col min="2" max="3" width="10.8515625" style="0" customWidth="1"/>
    <col min="4" max="4" width="10.28125" style="0" customWidth="1"/>
    <col min="5" max="5" width="9.7109375" style="0" customWidth="1"/>
    <col min="6" max="6" width="11.00390625" style="0" customWidth="1"/>
    <col min="7" max="7" width="9.421875" style="0" customWidth="1"/>
    <col min="8" max="8" width="9.8515625" style="0" customWidth="1"/>
    <col min="9" max="9" width="10.421875" style="0" customWidth="1"/>
    <col min="10" max="10" width="9.57421875" style="0" customWidth="1"/>
    <col min="11" max="11" width="11.8515625" style="0" customWidth="1"/>
    <col min="12" max="12" width="12.140625" style="0" customWidth="1"/>
    <col min="13" max="13" width="12.57421875" style="0" customWidth="1"/>
    <col min="14" max="14" width="9.8515625" style="0" customWidth="1"/>
    <col min="15" max="15" width="12.28125" style="0" customWidth="1"/>
    <col min="16" max="16" width="10.421875" style="0" customWidth="1"/>
  </cols>
  <sheetData>
    <row r="1" spans="1:16" ht="84" customHeight="1" thickBot="1">
      <c r="A1" s="29" t="s">
        <v>20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30"/>
    </row>
    <row r="2" spans="1:18" s="8" customFormat="1" ht="75.75" customHeight="1" thickBot="1">
      <c r="A2" s="9" t="s">
        <v>8</v>
      </c>
      <c r="B2" s="10" t="s">
        <v>0</v>
      </c>
      <c r="C2" s="10" t="s">
        <v>14</v>
      </c>
      <c r="D2" s="10" t="s">
        <v>13</v>
      </c>
      <c r="E2" s="10" t="s">
        <v>2</v>
      </c>
      <c r="F2" s="10" t="s">
        <v>11</v>
      </c>
      <c r="G2" s="10" t="s">
        <v>13</v>
      </c>
      <c r="H2" s="10" t="s">
        <v>16</v>
      </c>
      <c r="I2" s="10" t="s">
        <v>17</v>
      </c>
      <c r="J2" s="10" t="s">
        <v>13</v>
      </c>
      <c r="K2" s="10" t="s">
        <v>3</v>
      </c>
      <c r="L2" s="10" t="s">
        <v>4</v>
      </c>
      <c r="M2" s="10" t="s">
        <v>12</v>
      </c>
      <c r="N2" s="10" t="s">
        <v>13</v>
      </c>
      <c r="O2" s="10" t="s">
        <v>5</v>
      </c>
      <c r="P2" s="11" t="s">
        <v>15</v>
      </c>
      <c r="R2" s="1"/>
    </row>
    <row r="3" spans="1:16" s="1" customFormat="1" ht="42.75" customHeight="1">
      <c r="A3" s="12" t="s">
        <v>9</v>
      </c>
      <c r="B3" s="20">
        <v>1000</v>
      </c>
      <c r="C3" s="20">
        <v>1024</v>
      </c>
      <c r="D3" s="20">
        <f aca="true" t="shared" si="0" ref="D3:D8">B3-C3</f>
        <v>-24</v>
      </c>
      <c r="E3" s="20">
        <v>12308</v>
      </c>
      <c r="F3" s="20">
        <v>13065</v>
      </c>
      <c r="G3" s="20">
        <f aca="true" t="shared" si="1" ref="G3:G8">E3-F3</f>
        <v>-757</v>
      </c>
      <c r="H3" s="21">
        <f aca="true" t="shared" si="2" ref="H3:H8">E3/B3</f>
        <v>12.308</v>
      </c>
      <c r="I3" s="21">
        <v>12.8</v>
      </c>
      <c r="J3" s="21">
        <f aca="true" t="shared" si="3" ref="J3:J8">H3-I3</f>
        <v>-0.4920000000000009</v>
      </c>
      <c r="K3" s="20">
        <v>623</v>
      </c>
      <c r="L3" s="20">
        <v>11685</v>
      </c>
      <c r="M3" s="20">
        <v>12646</v>
      </c>
      <c r="N3" s="20">
        <f aca="true" t="shared" si="4" ref="N3:N8">L3-M3</f>
        <v>-961</v>
      </c>
      <c r="O3" s="22">
        <f>L3*P3/3.4</f>
        <v>14434.411764705883</v>
      </c>
      <c r="P3" s="23">
        <v>4.2</v>
      </c>
    </row>
    <row r="4" spans="1:16" s="1" customFormat="1" ht="42.75" customHeight="1">
      <c r="A4" s="13" t="s">
        <v>10</v>
      </c>
      <c r="B4" s="3">
        <v>1200</v>
      </c>
      <c r="C4" s="3">
        <v>1213</v>
      </c>
      <c r="D4" s="3">
        <f t="shared" si="0"/>
        <v>-13</v>
      </c>
      <c r="E4" s="3">
        <v>25138</v>
      </c>
      <c r="F4" s="3">
        <v>22664</v>
      </c>
      <c r="G4" s="3">
        <f t="shared" si="1"/>
        <v>2474</v>
      </c>
      <c r="H4" s="4">
        <f t="shared" si="2"/>
        <v>20.948333333333334</v>
      </c>
      <c r="I4" s="4">
        <f>F4/C4</f>
        <v>18.684253915910965</v>
      </c>
      <c r="J4" s="4">
        <f t="shared" si="3"/>
        <v>2.2640794174223693</v>
      </c>
      <c r="K4" s="3">
        <v>1495</v>
      </c>
      <c r="L4" s="3">
        <v>23643</v>
      </c>
      <c r="M4" s="3">
        <v>21250</v>
      </c>
      <c r="N4" s="3">
        <f t="shared" si="4"/>
        <v>2393</v>
      </c>
      <c r="O4" s="5">
        <f>L4*P4/3.4</f>
        <v>27119.91176470588</v>
      </c>
      <c r="P4" s="24">
        <v>3.9</v>
      </c>
    </row>
    <row r="5" spans="1:16" s="1" customFormat="1" ht="42.75" customHeight="1">
      <c r="A5" s="13" t="s">
        <v>6</v>
      </c>
      <c r="B5" s="3">
        <v>900</v>
      </c>
      <c r="C5" s="3">
        <v>900</v>
      </c>
      <c r="D5" s="3">
        <f>B5-C5</f>
        <v>0</v>
      </c>
      <c r="E5" s="3">
        <v>12127</v>
      </c>
      <c r="F5" s="3">
        <v>13083</v>
      </c>
      <c r="G5" s="3">
        <f t="shared" si="1"/>
        <v>-956</v>
      </c>
      <c r="H5" s="4">
        <f t="shared" si="2"/>
        <v>13.474444444444444</v>
      </c>
      <c r="I5" s="4">
        <f>F5/C5</f>
        <v>14.536666666666667</v>
      </c>
      <c r="J5" s="4">
        <f t="shared" si="3"/>
        <v>-1.062222222222223</v>
      </c>
      <c r="K5" s="3">
        <v>795</v>
      </c>
      <c r="L5" s="3">
        <v>10332</v>
      </c>
      <c r="M5" s="3">
        <v>11236</v>
      </c>
      <c r="N5" s="3">
        <f t="shared" si="4"/>
        <v>-904</v>
      </c>
      <c r="O5" s="5">
        <f>L5*P5/3.4</f>
        <v>12641.505882352942</v>
      </c>
      <c r="P5" s="24">
        <v>4.16</v>
      </c>
    </row>
    <row r="6" spans="1:16" s="1" customFormat="1" ht="42.75" customHeight="1">
      <c r="A6" s="13" t="s">
        <v>7</v>
      </c>
      <c r="B6" s="3">
        <v>560</v>
      </c>
      <c r="C6" s="3">
        <v>560</v>
      </c>
      <c r="D6" s="3">
        <f>B6-C6</f>
        <v>0</v>
      </c>
      <c r="E6" s="3">
        <v>10009</v>
      </c>
      <c r="F6" s="3">
        <v>10937</v>
      </c>
      <c r="G6" s="3">
        <f t="shared" si="1"/>
        <v>-928</v>
      </c>
      <c r="H6" s="4">
        <f t="shared" si="2"/>
        <v>17.873214285714287</v>
      </c>
      <c r="I6" s="4">
        <f>F6/C6</f>
        <v>19.53035714285714</v>
      </c>
      <c r="J6" s="4">
        <f t="shared" si="3"/>
        <v>-1.6571428571428548</v>
      </c>
      <c r="K6" s="3">
        <v>396</v>
      </c>
      <c r="L6" s="3">
        <v>9613</v>
      </c>
      <c r="M6" s="3">
        <v>10511</v>
      </c>
      <c r="N6" s="3">
        <f t="shared" si="4"/>
        <v>-898</v>
      </c>
      <c r="O6" s="5">
        <f>L6*P6/3.4</f>
        <v>11592.147058823528</v>
      </c>
      <c r="P6" s="24">
        <v>4.1</v>
      </c>
    </row>
    <row r="7" spans="1:16" s="1" customFormat="1" ht="42.75" customHeight="1" thickBot="1">
      <c r="A7" s="14" t="s">
        <v>18</v>
      </c>
      <c r="B7" s="25"/>
      <c r="C7" s="25"/>
      <c r="D7" s="25"/>
      <c r="E7" s="25"/>
      <c r="F7" s="25"/>
      <c r="G7" s="25"/>
      <c r="H7" s="26"/>
      <c r="I7" s="26"/>
      <c r="J7" s="26"/>
      <c r="K7" s="25"/>
      <c r="L7" s="25">
        <v>1000</v>
      </c>
      <c r="M7" s="25">
        <v>804</v>
      </c>
      <c r="N7" s="25">
        <f t="shared" si="4"/>
        <v>196</v>
      </c>
      <c r="O7" s="27">
        <v>1000</v>
      </c>
      <c r="P7" s="28"/>
    </row>
    <row r="8" spans="1:16" s="2" customFormat="1" ht="42.75" customHeight="1" thickBot="1">
      <c r="A8" s="17" t="s">
        <v>1</v>
      </c>
      <c r="B8" s="6">
        <f>SUM(B3:B7)</f>
        <v>3660</v>
      </c>
      <c r="C8" s="6">
        <f>SUM(C3:C6)</f>
        <v>3697</v>
      </c>
      <c r="D8" s="6">
        <f t="shared" si="0"/>
        <v>-37</v>
      </c>
      <c r="E8" s="6">
        <f>SUM(E3:E7)</f>
        <v>59582</v>
      </c>
      <c r="F8" s="6">
        <f>SUM(F3:F7)</f>
        <v>59749</v>
      </c>
      <c r="G8" s="6">
        <f t="shared" si="1"/>
        <v>-167</v>
      </c>
      <c r="H8" s="7">
        <f t="shared" si="2"/>
        <v>16.279234972677596</v>
      </c>
      <c r="I8" s="7">
        <v>16.2</v>
      </c>
      <c r="J8" s="7">
        <f t="shared" si="3"/>
        <v>0.07923497267759672</v>
      </c>
      <c r="K8" s="6">
        <f>SUM(K3:K7)</f>
        <v>3309</v>
      </c>
      <c r="L8" s="6">
        <f>SUM(L3:L7)</f>
        <v>56273</v>
      </c>
      <c r="M8" s="6">
        <f>SUM(M3:M7)</f>
        <v>56447</v>
      </c>
      <c r="N8" s="6">
        <f t="shared" si="4"/>
        <v>-174</v>
      </c>
      <c r="O8" s="19">
        <f>SUM(O3:O7)</f>
        <v>66787.97647058823</v>
      </c>
      <c r="P8" s="18">
        <f>O8*3.4/L8</f>
        <v>4.035312139036482</v>
      </c>
    </row>
    <row r="9" spans="1:16" ht="1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6"/>
      <c r="P9" s="15"/>
    </row>
    <row r="10" spans="1:16" ht="1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</row>
    <row r="11" spans="1:16" ht="1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</row>
    <row r="16" ht="15">
      <c r="E16" t="s">
        <v>19</v>
      </c>
    </row>
  </sheetData>
  <mergeCells count="1">
    <mergeCell ref="A1:P1"/>
  </mergeCells>
  <printOptions/>
  <pageMargins left="0" right="0" top="1.968503937007874" bottom="0" header="0.31496062992125984" footer="0.31496062992125984"/>
  <pageSetup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Петрова А.А.</dc:creator>
  <cp:keywords/>
  <dc:description/>
  <cp:lastModifiedBy>sox-4</cp:lastModifiedBy>
  <cp:lastPrinted>2016-01-29T08:07:21Z</cp:lastPrinted>
  <dcterms:created xsi:type="dcterms:W3CDTF">2014-09-03T05:37:13Z</dcterms:created>
  <dcterms:modified xsi:type="dcterms:W3CDTF">2016-04-08T06:35:14Z</dcterms:modified>
  <cp:category/>
  <cp:version/>
  <cp:contentType/>
  <cp:contentStatus/>
</cp:coreProperties>
</file>