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30.05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<sst xmlns="http://schemas.openxmlformats.org/spreadsheetml/2006/main" count="24" uniqueCount="21">
  <si>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</si>
  <si>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</si>
  <si>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</si>
  <si>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</si>
  <si>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</si>
  <si>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</si>
  <si>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</si>
  <si>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</si>
  <si>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</si>
  <si>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</si>
  <si>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</si>
  <si>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</si>
  <si>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</si>
  <si>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</si>
  <si>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</si>
  <si>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</si>
  <si>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 xml:space="preserve">Производство молока в сельскохозяйственных организациях  Лотошинского муниципального района на 30 мая 2016 года                                                                                                                                            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</si>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</sst>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I11" sqref="I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14">
        <v>900</v>
      </c>
      <c r="C3" s="14">
        <v>1024</v>
      </c>
      <c r="D3" s="14">
        <f aca="true" t="shared" si="0" ref="D3:D8">B3-C3</f>
        <v>-124</v>
      </c>
      <c r="E3" s="14">
        <v>14595</v>
      </c>
      <c r="F3" s="14">
        <v>13001</v>
      </c>
      <c r="G3" s="14">
        <f aca="true" t="shared" si="1" ref="G3:G8">E3-F3</f>
        <v>1594</v>
      </c>
      <c r="H3" s="15">
        <f>E3/B3</f>
        <v>16.216666666666665</v>
      </c>
      <c r="I3" s="15">
        <f>F3/C3</f>
        <v>12.6962890625</v>
      </c>
      <c r="J3" s="15">
        <f aca="true" t="shared" si="2" ref="J3:J8">H3-I3</f>
        <v>3.520377604166665</v>
      </c>
      <c r="K3" s="14">
        <v>631</v>
      </c>
      <c r="L3" s="14">
        <v>13964</v>
      </c>
      <c r="M3" s="14">
        <v>12499</v>
      </c>
      <c r="N3" s="14">
        <f aca="true" t="shared" si="3" ref="N3:N8">L3-M3</f>
        <v>1465</v>
      </c>
      <c r="O3" s="16">
        <f>L3*P3/3.4</f>
        <v>16428.235294117647</v>
      </c>
      <c r="P3" s="20">
        <v>4</v>
      </c>
    </row>
    <row r="4" spans="1:16" s="1" customFormat="1" ht="42" customHeight="1">
      <c r="A4" s="17" t="s">
        <v>17</v>
      </c>
      <c r="B4" s="2">
        <v>1100</v>
      </c>
      <c r="C4" s="2">
        <v>1213</v>
      </c>
      <c r="D4" s="2">
        <f t="shared" si="0"/>
        <v>-113</v>
      </c>
      <c r="E4" s="2">
        <v>22973</v>
      </c>
      <c r="F4" s="2">
        <v>22044</v>
      </c>
      <c r="G4" s="2">
        <f>E4-F4</f>
        <v>929</v>
      </c>
      <c r="H4" s="3">
        <f>E4/B4</f>
        <v>20.884545454545453</v>
      </c>
      <c r="I4" s="15">
        <f>F4/C4</f>
        <v>18.173124484748556</v>
      </c>
      <c r="J4" s="3">
        <f t="shared" si="2"/>
        <v>2.7114209697968974</v>
      </c>
      <c r="K4" s="2">
        <v>1361</v>
      </c>
      <c r="L4" s="2">
        <v>21612</v>
      </c>
      <c r="M4" s="2">
        <v>20830</v>
      </c>
      <c r="N4" s="2">
        <f t="shared" si="3"/>
        <v>782</v>
      </c>
      <c r="O4" s="4">
        <f>L4*P4/3.4</f>
        <v>25425.88235294118</v>
      </c>
      <c r="P4" s="10">
        <v>4</v>
      </c>
    </row>
    <row r="5" spans="1:16" s="1" customFormat="1" ht="42" customHeight="1">
      <c r="A5" s="17" t="s">
        <v>18</v>
      </c>
      <c r="B5" s="2">
        <v>870</v>
      </c>
      <c r="C5" s="2">
        <v>900</v>
      </c>
      <c r="D5" s="2">
        <f t="shared" si="0"/>
        <v>-30</v>
      </c>
      <c r="E5" s="2">
        <v>13835</v>
      </c>
      <c r="F5" s="2">
        <v>13565</v>
      </c>
      <c r="G5" s="2">
        <f>E5-F5</f>
        <v>270</v>
      </c>
      <c r="H5" s="3">
        <f>E5/B5</f>
        <v>15.902298850574713</v>
      </c>
      <c r="I5" s="15">
        <f>F5/C5</f>
        <v>15.072222222222223</v>
      </c>
      <c r="J5" s="3">
        <f t="shared" si="2"/>
        <v>0.8300766283524901</v>
      </c>
      <c r="K5" s="2">
        <v>2952</v>
      </c>
      <c r="L5" s="2">
        <v>9851</v>
      </c>
      <c r="M5" s="2">
        <v>11691</v>
      </c>
      <c r="N5" s="2">
        <f t="shared" si="3"/>
        <v>-1840</v>
      </c>
      <c r="O5" s="4">
        <f>L5*P5/3.4</f>
        <v>12342.723529411764</v>
      </c>
      <c r="P5" s="10">
        <v>4.26</v>
      </c>
    </row>
    <row r="6" spans="1:16" s="1" customFormat="1" ht="42" customHeight="1">
      <c r="A6" s="17" t="s">
        <v>19</v>
      </c>
      <c r="B6" s="2">
        <v>560</v>
      </c>
      <c r="C6" s="2">
        <v>560</v>
      </c>
      <c r="D6" s="2">
        <f t="shared" si="0"/>
        <v>0</v>
      </c>
      <c r="E6" s="2">
        <v>9882</v>
      </c>
      <c r="F6" s="2">
        <v>9947</v>
      </c>
      <c r="G6" s="2">
        <f t="shared" si="1"/>
        <v>-65</v>
      </c>
      <c r="H6" s="3">
        <f>E6/B6</f>
        <v>17.646428571428572</v>
      </c>
      <c r="I6" s="15">
        <f>F6/C6</f>
        <v>17.7625</v>
      </c>
      <c r="J6" s="3">
        <f t="shared" si="2"/>
        <v>-0.11607142857142705</v>
      </c>
      <c r="K6" s="2">
        <v>394</v>
      </c>
      <c r="L6" s="2">
        <v>9238</v>
      </c>
      <c r="M6" s="2">
        <v>9564</v>
      </c>
      <c r="N6" s="2">
        <f t="shared" si="3"/>
        <v>-326</v>
      </c>
      <c r="O6" s="4">
        <f>L6*P6/3.4</f>
        <v>10596.529411764704</v>
      </c>
      <c r="P6" s="10">
        <v>3.9</v>
      </c>
    </row>
    <row r="7" spans="1:16" s="1" customFormat="1" ht="42" customHeight="1" thickBot="1">
      <c r="A7" s="23" t="s">
        <v>20</v>
      </c>
      <c r="B7" s="24"/>
      <c r="C7" s="24"/>
      <c r="D7" s="24"/>
      <c r="E7" s="24"/>
      <c r="F7" s="24"/>
      <c r="G7" s="24"/>
      <c r="H7" s="25"/>
      <c r="I7" s="26"/>
      <c r="J7" s="25"/>
      <c r="K7" s="24"/>
      <c r="L7" s="24">
        <v>1032</v>
      </c>
      <c r="M7" s="24">
        <v>978</v>
      </c>
      <c r="N7" s="24">
        <f t="shared" si="3"/>
        <v>54</v>
      </c>
      <c r="O7" s="27">
        <v>1032</v>
      </c>
      <c r="P7" s="28"/>
    </row>
    <row r="8" spans="1:16" s="19" customFormat="1" ht="42" customHeight="1" thickBot="1">
      <c r="A8" s="18" t="s">
        <v>1</v>
      </c>
      <c r="B8" s="5">
        <f>SUM(B3:B7)</f>
        <v>3430</v>
      </c>
      <c r="C8" s="5">
        <f>SUM(C3:C6)</f>
        <v>3697</v>
      </c>
      <c r="D8" s="5">
        <f t="shared" si="0"/>
        <v>-267</v>
      </c>
      <c r="E8" s="5">
        <f>SUM(E3:E7)</f>
        <v>61285</v>
      </c>
      <c r="F8" s="5">
        <f>SUM(F3:F6)</f>
        <v>58557</v>
      </c>
      <c r="G8" s="5">
        <f t="shared" si="1"/>
        <v>2728</v>
      </c>
      <c r="H8" s="6">
        <f>E8/B8</f>
        <v>17.867346938775512</v>
      </c>
      <c r="I8" s="6">
        <f>F8/C8</f>
        <v>15.839058696240194</v>
      </c>
      <c r="J8" s="6">
        <f t="shared" si="2"/>
        <v>2.028288242535318</v>
      </c>
      <c r="K8" s="5">
        <f>SUM(K3:K7)</f>
        <v>5338</v>
      </c>
      <c r="L8" s="5">
        <f>SUM(L3:L7)</f>
        <v>55697</v>
      </c>
      <c r="M8" s="5">
        <f>SUM(M3:M7)</f>
        <v>55562</v>
      </c>
      <c r="N8" s="5">
        <f t="shared" si="3"/>
        <v>135</v>
      </c>
      <c r="O8" s="6">
        <f>SUM(O3:O7)</f>
        <v>65825.3705882353</v>
      </c>
      <c r="P8" s="8">
        <f>O8*3.4/L8</f>
        <v>4.018282133687632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2016-05-31T07:42:52Z</dcterms:modified>
  <cp:category/>
  <cp:version/>
  <cp:contentType/>
  <cp:contentStatus/>
</cp:coreProperties>
</file>