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25" windowHeight="11310" activeTab="0"/>
  </bookViews>
  <sheets>
    <sheet name="14.08.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<sst xmlns="http://schemas.openxmlformats.org/spreadsheetml/2006/main" count="24" uniqueCount="21">
  <si>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Производство молока в сельскохозяйственных организациях  Лотошинского муниципального района на 14 августа 2016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</si>
  <si>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</si>
  <si>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</si>
  <si>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2015 год </t>
  </si>
  <si>
    <t xml:space="preserve"> +/- к прошлому году, кг</t>
  </si>
  <si>
    <t>Валовый надой молока, кг</t>
  </si>
  <si>
    <t>Валовый надой молока 2015, кг</t>
  </si>
  <si>
    <t>Надой     на 1 фуражную корову, кг</t>
  </si>
  <si>
    <t>Надой        на 1 фуражную корову 2015,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</si>
  <si>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</si>
  <si>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</si>
  <si>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2015 , кг</t>
  </si>
  <si>
    <t>Реализовано молока в зачетном весе, кг</t>
  </si>
  <si>
    <t>Жирность молока, 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</si>
  <si>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</si>
  <si>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</si>
  <si>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</si>
  <si>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</si>
  <si>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</si>
  <si>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</si>
  <si>
    <t>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</si>
</sst>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center"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center" vertical="center" wrapText="1"/>
    </xf>
    <xf numFmtId="164" fontId="20" fillId="33" borderId="17" xfId="0" applyNumberFormat="1" applyFont="1" applyFill="1" applyBorder="1" applyAlignment="1">
      <alignment horizontal="center" vertical="center" wrapText="1"/>
    </xf>
    <xf numFmtId="164" fontId="20" fillId="0" borderId="17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 wrapText="1"/>
    </xf>
    <xf numFmtId="164" fontId="20" fillId="33" borderId="20" xfId="0" applyNumberFormat="1" applyFont="1" applyFill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164" fontId="20" fillId="0" borderId="21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64" fontId="19" fillId="33" borderId="11" xfId="0" applyNumberFormat="1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14"/>
  <sheetViews>
    <sheetView tabSelected="1" zoomScale="95" zoomScaleNormal="95" zoomScalePageLayoutView="0" workbookViewId="0" topLeftCell="A1">
      <selection activeCell="G8" sqref="G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8" s="6" customFormat="1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  <c r="R2" s="7"/>
    </row>
    <row r="3" spans="1:16" s="7" customFormat="1" ht="42" customHeight="1">
      <c r="A3" s="8" t="s">
        <v>14</v>
      </c>
      <c r="B3" s="9">
        <v>900</v>
      </c>
      <c r="C3" s="9">
        <v>1024</v>
      </c>
      <c r="D3" s="9">
        <f aca="true" t="shared" si="0" ref="D3:D8">B3-C3</f>
        <v>-124</v>
      </c>
      <c r="E3" s="9">
        <v>12133</v>
      </c>
      <c r="F3" s="9">
        <v>13000</v>
      </c>
      <c r="G3" s="9">
        <f aca="true" t="shared" si="1" ref="G3:G8">E3-F3</f>
        <v>-867</v>
      </c>
      <c r="H3" s="10">
        <f aca="true" t="shared" si="2" ref="H3:I6">E3/B3</f>
        <v>13.481111111111112</v>
      </c>
      <c r="I3" s="10">
        <f t="shared" si="2"/>
        <v>12.6953125</v>
      </c>
      <c r="J3" s="10">
        <f aca="true" t="shared" si="3" ref="J3:J8">H3-I3</f>
        <v>0.7857986111111117</v>
      </c>
      <c r="K3" s="9">
        <v>405</v>
      </c>
      <c r="L3" s="9">
        <v>11728</v>
      </c>
      <c r="M3" s="9">
        <v>12780</v>
      </c>
      <c r="N3" s="9">
        <f aca="true" t="shared" si="4" ref="N3:N8">L3-M3</f>
        <v>-1052</v>
      </c>
      <c r="O3" s="11">
        <f>L3*P3/3.4</f>
        <v>13797.64705882353</v>
      </c>
      <c r="P3" s="12">
        <v>4</v>
      </c>
    </row>
    <row r="4" spans="1:16" s="7" customFormat="1" ht="42" customHeight="1">
      <c r="A4" s="13" t="s">
        <v>15</v>
      </c>
      <c r="B4" s="14">
        <v>1100</v>
      </c>
      <c r="C4" s="14">
        <v>1213</v>
      </c>
      <c r="D4" s="14">
        <f t="shared" si="0"/>
        <v>-113</v>
      </c>
      <c r="E4" s="14">
        <v>20837</v>
      </c>
      <c r="F4" s="14">
        <v>23285</v>
      </c>
      <c r="G4" s="14">
        <f t="shared" si="1"/>
        <v>-2448</v>
      </c>
      <c r="H4" s="15">
        <f t="shared" si="2"/>
        <v>18.94272727272727</v>
      </c>
      <c r="I4" s="15">
        <f t="shared" si="2"/>
        <v>19.1962077493817</v>
      </c>
      <c r="J4" s="15">
        <f t="shared" si="3"/>
        <v>-0.25348047665442763</v>
      </c>
      <c r="K4" s="14">
        <v>1392</v>
      </c>
      <c r="L4" s="14">
        <v>20445</v>
      </c>
      <c r="M4" s="14">
        <v>21710</v>
      </c>
      <c r="N4" s="14">
        <f t="shared" si="4"/>
        <v>-1265</v>
      </c>
      <c r="O4" s="16">
        <f>L4*P4/3.4</f>
        <v>23451.617647058825</v>
      </c>
      <c r="P4" s="17">
        <v>3.9</v>
      </c>
    </row>
    <row r="5" spans="1:16" s="7" customFormat="1" ht="42" customHeight="1">
      <c r="A5" s="13" t="s">
        <v>16</v>
      </c>
      <c r="B5" s="14">
        <v>741</v>
      </c>
      <c r="C5" s="14">
        <v>900</v>
      </c>
      <c r="D5" s="14">
        <f t="shared" si="0"/>
        <v>-159</v>
      </c>
      <c r="E5" s="14">
        <v>12213</v>
      </c>
      <c r="F5" s="14">
        <v>12910</v>
      </c>
      <c r="G5" s="14">
        <f t="shared" si="1"/>
        <v>-697</v>
      </c>
      <c r="H5" s="15">
        <f t="shared" si="2"/>
        <v>16.481781376518217</v>
      </c>
      <c r="I5" s="15">
        <f t="shared" si="2"/>
        <v>14.344444444444445</v>
      </c>
      <c r="J5" s="15">
        <f t="shared" si="3"/>
        <v>2.1373369320737723</v>
      </c>
      <c r="K5" s="14">
        <v>2332</v>
      </c>
      <c r="L5" s="14">
        <v>9881</v>
      </c>
      <c r="M5" s="14">
        <v>10164</v>
      </c>
      <c r="N5" s="14">
        <f t="shared" si="4"/>
        <v>-283</v>
      </c>
      <c r="O5" s="16">
        <f>L5*P5/3.4</f>
        <v>10491.29705882353</v>
      </c>
      <c r="P5" s="17">
        <v>3.61</v>
      </c>
    </row>
    <row r="6" spans="1:16" s="7" customFormat="1" ht="42" customHeight="1">
      <c r="A6" s="13" t="s">
        <v>17</v>
      </c>
      <c r="B6" s="14">
        <v>560</v>
      </c>
      <c r="C6" s="14">
        <v>560</v>
      </c>
      <c r="D6" s="14">
        <f t="shared" si="0"/>
        <v>0</v>
      </c>
      <c r="E6" s="14">
        <v>7711</v>
      </c>
      <c r="F6" s="14">
        <v>8004</v>
      </c>
      <c r="G6" s="14">
        <f t="shared" si="1"/>
        <v>-293</v>
      </c>
      <c r="H6" s="15">
        <f t="shared" si="2"/>
        <v>13.769642857142857</v>
      </c>
      <c r="I6" s="15">
        <f t="shared" si="2"/>
        <v>14.292857142857143</v>
      </c>
      <c r="J6" s="15">
        <f t="shared" si="3"/>
        <v>-0.5232142857142854</v>
      </c>
      <c r="K6" s="14">
        <v>394</v>
      </c>
      <c r="L6" s="14">
        <v>7300</v>
      </c>
      <c r="M6" s="14">
        <v>7581</v>
      </c>
      <c r="N6" s="14">
        <f t="shared" si="4"/>
        <v>-281</v>
      </c>
      <c r="O6" s="16">
        <f>L6*P6/3.4</f>
        <v>8158.823529411765</v>
      </c>
      <c r="P6" s="17">
        <v>3.8</v>
      </c>
    </row>
    <row r="7" spans="1:16" s="7" customFormat="1" ht="42" customHeight="1" thickBot="1">
      <c r="A7" s="18" t="s">
        <v>18</v>
      </c>
      <c r="B7" s="19"/>
      <c r="C7" s="19"/>
      <c r="D7" s="19"/>
      <c r="E7" s="19"/>
      <c r="F7" s="19"/>
      <c r="G7" s="19"/>
      <c r="H7" s="20"/>
      <c r="I7" s="19"/>
      <c r="J7" s="20"/>
      <c r="K7" s="19"/>
      <c r="L7" s="19"/>
      <c r="M7" s="19">
        <v>1220</v>
      </c>
      <c r="N7" s="19">
        <f t="shared" si="4"/>
        <v>-1220</v>
      </c>
      <c r="O7" s="21"/>
      <c r="P7" s="22"/>
    </row>
    <row r="8" spans="1:16" s="27" customFormat="1" ht="42" customHeight="1" thickBot="1">
      <c r="A8" s="23" t="s">
        <v>19</v>
      </c>
      <c r="B8" s="24">
        <f>SUM(B3:B7)</f>
        <v>3301</v>
      </c>
      <c r="C8" s="24">
        <f>SUM(C3:C6)</f>
        <v>3697</v>
      </c>
      <c r="D8" s="24">
        <f t="shared" si="0"/>
        <v>-396</v>
      </c>
      <c r="E8" s="24">
        <f>SUM(E3:E7)</f>
        <v>52894</v>
      </c>
      <c r="F8" s="24">
        <f>SUM(F3:F7)</f>
        <v>57199</v>
      </c>
      <c r="G8" s="24">
        <f t="shared" si="1"/>
        <v>-4305</v>
      </c>
      <c r="H8" s="25">
        <f>E8/B8</f>
        <v>16.023629203271735</v>
      </c>
      <c r="I8" s="25">
        <f>F8/C8</f>
        <v>15.471733838247227</v>
      </c>
      <c r="J8" s="25">
        <f t="shared" si="3"/>
        <v>0.5518953650245084</v>
      </c>
      <c r="K8" s="24">
        <f>SUM(K3:K7)</f>
        <v>4523</v>
      </c>
      <c r="L8" s="24">
        <f>SUM(L3:L7)</f>
        <v>49354</v>
      </c>
      <c r="M8" s="24">
        <f>SUM(M3:M7)</f>
        <v>53455</v>
      </c>
      <c r="N8" s="24">
        <f t="shared" si="4"/>
        <v>-4101</v>
      </c>
      <c r="O8" s="25">
        <f>SUM(O3:O7)</f>
        <v>55899.385294117645</v>
      </c>
      <c r="P8" s="26">
        <f>O8*3.4/L8</f>
        <v>3.8509119828180083</v>
      </c>
    </row>
    <row r="14" ht="15">
      <c r="E14" t="s">
        <v>20</v>
      </c>
    </row>
  </sheetData>
  <sheetProtection/>
  <mergeCells count="1">
    <mergeCell ref="A1:P1"/>
  </mergeCells>
  <printOptions/>
  <pageMargins left="0" right="0" top="1.1811023622047245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2016-08-15T11:24:26Z</dcterms:created>
  <dcterms:modified xsi:type="dcterms:W3CDTF">2016-08-15T11:28:18Z</dcterms:modified>
  <cp:category/>
  <cp:version/>
  <cp:contentType/>
  <cp:contentStatus/>
</cp:coreProperties>
</file>