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4.10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<sst xmlns="http://schemas.openxmlformats.org/spreadsheetml/2006/main" count="24" uniqueCount="21">
  <si>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</si>
  <si>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</si>
  <si>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</si>
  <si>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</si>
  <si>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</si>
  <si>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</si>
  <si>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</si>
  <si>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</si>
  <si>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</si>
  <si>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</si>
  <si>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</si>
  <si>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</si>
  <si>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Надой     на 1 фуражную корову, кг</t>
  </si>
  <si>
    <t>Надой        на 1 фуражную корову 2015,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</si>
  <si>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</si>
  <si>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</si>
  <si>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</si>
  <si>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</si>
  <si>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Жирность молока,   %</t>
  </si>
  <si>
    <t>.</t>
  </si>
  <si>
    <t xml:space="preserve">Производство молока в сельскохозяйственных организациях  Лотошинского муниципального района на 24  октября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</si>
</sst>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64" fontId="2" fillId="24" borderId="14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1" fillId="24" borderId="18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E7" sqref="E7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39" customHeight="1" thickBo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8" s="19" customFormat="1" ht="75.75" customHeight="1" thickBot="1">
      <c r="A2" s="12" t="s">
        <v>6</v>
      </c>
      <c r="B2" s="13" t="s">
        <v>0</v>
      </c>
      <c r="C2" s="13" t="s">
        <v>11</v>
      </c>
      <c r="D2" s="13" t="s">
        <v>10</v>
      </c>
      <c r="E2" s="13" t="s">
        <v>2</v>
      </c>
      <c r="F2" s="13" t="s">
        <v>8</v>
      </c>
      <c r="G2" s="13" t="s">
        <v>10</v>
      </c>
      <c r="H2" s="13" t="s">
        <v>12</v>
      </c>
      <c r="I2" s="13" t="s">
        <v>13</v>
      </c>
      <c r="J2" s="13" t="s">
        <v>10</v>
      </c>
      <c r="K2" s="13" t="s">
        <v>3</v>
      </c>
      <c r="L2" s="13" t="s">
        <v>4</v>
      </c>
      <c r="M2" s="13" t="s">
        <v>9</v>
      </c>
      <c r="N2" s="13" t="s">
        <v>10</v>
      </c>
      <c r="O2" s="13" t="s">
        <v>5</v>
      </c>
      <c r="P2" s="22" t="s">
        <v>18</v>
      </c>
      <c r="R2" s="1"/>
    </row>
    <row r="3" spans="1:16" s="1" customFormat="1" ht="42" customHeight="1">
      <c r="A3" s="23" t="s">
        <v>7</v>
      </c>
      <c r="B3" s="24">
        <v>900</v>
      </c>
      <c r="C3" s="24">
        <v>1024</v>
      </c>
      <c r="D3" s="24">
        <f aca="true" t="shared" si="0" ref="D3:D8">B3-C3</f>
        <v>-124</v>
      </c>
      <c r="E3" s="24">
        <v>14174</v>
      </c>
      <c r="F3" s="24">
        <v>11885</v>
      </c>
      <c r="G3" s="24">
        <f>E3-F3</f>
        <v>2289</v>
      </c>
      <c r="H3" s="25">
        <f aca="true" t="shared" si="1" ref="H3:I6">E3/B3</f>
        <v>15.748888888888889</v>
      </c>
      <c r="I3" s="25">
        <f t="shared" si="1"/>
        <v>11.6064453125</v>
      </c>
      <c r="J3" s="25">
        <f aca="true" t="shared" si="2" ref="J3:J8">H3-I3</f>
        <v>4.142443576388889</v>
      </c>
      <c r="K3" s="24">
        <v>655</v>
      </c>
      <c r="L3" s="24">
        <v>13519</v>
      </c>
      <c r="M3" s="24">
        <v>11631</v>
      </c>
      <c r="N3" s="24">
        <f aca="true" t="shared" si="3" ref="N3:N8">L3-M3</f>
        <v>1888</v>
      </c>
      <c r="O3" s="26">
        <f>L3*P3/3.4</f>
        <v>15904.705882352942</v>
      </c>
      <c r="P3" s="27">
        <v>4</v>
      </c>
    </row>
    <row r="4" spans="1:16" s="1" customFormat="1" ht="42" customHeight="1">
      <c r="A4" s="6" t="s">
        <v>14</v>
      </c>
      <c r="B4" s="2">
        <v>1100</v>
      </c>
      <c r="C4" s="2">
        <v>1213</v>
      </c>
      <c r="D4" s="2">
        <f t="shared" si="0"/>
        <v>-113</v>
      </c>
      <c r="E4" s="2">
        <v>21730</v>
      </c>
      <c r="F4" s="2">
        <v>21736</v>
      </c>
      <c r="G4" s="2">
        <f>E4-F4</f>
        <v>-6</v>
      </c>
      <c r="H4" s="3">
        <f t="shared" si="1"/>
        <v>19.754545454545454</v>
      </c>
      <c r="I4" s="3">
        <f t="shared" si="1"/>
        <v>17.919208573784008</v>
      </c>
      <c r="J4" s="3">
        <f t="shared" si="2"/>
        <v>1.8353368807614459</v>
      </c>
      <c r="K4" s="2">
        <v>910</v>
      </c>
      <c r="L4" s="2">
        <v>20820</v>
      </c>
      <c r="M4" s="2">
        <v>21010</v>
      </c>
      <c r="N4" s="2">
        <f t="shared" si="3"/>
        <v>-190</v>
      </c>
      <c r="O4" s="17">
        <f>L4*P4/3.4</f>
        <v>24494.117647058825</v>
      </c>
      <c r="P4" s="14">
        <v>4</v>
      </c>
    </row>
    <row r="5" spans="1:16" s="1" customFormat="1" ht="42" customHeight="1">
      <c r="A5" s="6" t="s">
        <v>15</v>
      </c>
      <c r="B5" s="2">
        <v>723</v>
      </c>
      <c r="C5" s="2">
        <v>900</v>
      </c>
      <c r="D5" s="2">
        <f t="shared" si="0"/>
        <v>-177</v>
      </c>
      <c r="E5" s="2">
        <v>9392</v>
      </c>
      <c r="F5" s="2">
        <v>12720</v>
      </c>
      <c r="G5" s="2">
        <f>E5-F5</f>
        <v>-3328</v>
      </c>
      <c r="H5" s="3">
        <f t="shared" si="1"/>
        <v>12.990318118948824</v>
      </c>
      <c r="I5" s="3">
        <f t="shared" si="1"/>
        <v>14.133333333333333</v>
      </c>
      <c r="J5" s="3">
        <f t="shared" si="2"/>
        <v>-1.1430152143845085</v>
      </c>
      <c r="K5" s="2">
        <v>896</v>
      </c>
      <c r="L5" s="2">
        <v>7686</v>
      </c>
      <c r="M5" s="2">
        <v>10481</v>
      </c>
      <c r="N5" s="2">
        <f t="shared" si="3"/>
        <v>-2795</v>
      </c>
      <c r="O5" s="17">
        <f>L5*P5/3.4</f>
        <v>9923.982352941177</v>
      </c>
      <c r="P5" s="14">
        <v>4.39</v>
      </c>
    </row>
    <row r="6" spans="1:16" s="1" customFormat="1" ht="42" customHeight="1">
      <c r="A6" s="6" t="s">
        <v>16</v>
      </c>
      <c r="B6" s="2">
        <v>560</v>
      </c>
      <c r="C6" s="2">
        <v>560</v>
      </c>
      <c r="D6" s="2">
        <f t="shared" si="0"/>
        <v>0</v>
      </c>
      <c r="E6" s="2">
        <v>7063</v>
      </c>
      <c r="F6" s="2">
        <v>7044</v>
      </c>
      <c r="G6" s="2">
        <f>E6-F6</f>
        <v>19</v>
      </c>
      <c r="H6" s="3">
        <f t="shared" si="1"/>
        <v>12.6125</v>
      </c>
      <c r="I6" s="3">
        <f t="shared" si="1"/>
        <v>12.57857142857143</v>
      </c>
      <c r="J6" s="3">
        <f t="shared" si="2"/>
        <v>0.03392857142857153</v>
      </c>
      <c r="K6" s="2">
        <v>253</v>
      </c>
      <c r="L6" s="2">
        <v>6705</v>
      </c>
      <c r="M6" s="2">
        <v>6582</v>
      </c>
      <c r="N6" s="2">
        <f t="shared" si="3"/>
        <v>123</v>
      </c>
      <c r="O6" s="17">
        <f>L6*P6/3.4</f>
        <v>7888.235294117647</v>
      </c>
      <c r="P6" s="14">
        <v>4</v>
      </c>
    </row>
    <row r="7" spans="1:16" s="1" customFormat="1" ht="42" customHeight="1" thickBot="1">
      <c r="A7" s="11" t="s">
        <v>17</v>
      </c>
      <c r="B7" s="9"/>
      <c r="C7" s="9"/>
      <c r="D7" s="9"/>
      <c r="E7" s="9"/>
      <c r="F7" s="9"/>
      <c r="G7" s="9"/>
      <c r="H7" s="10"/>
      <c r="I7" s="9"/>
      <c r="J7" s="10"/>
      <c r="K7" s="9"/>
      <c r="L7" s="9">
        <v>848</v>
      </c>
      <c r="M7" s="9">
        <v>1066</v>
      </c>
      <c r="N7" s="9">
        <f t="shared" si="3"/>
        <v>-218</v>
      </c>
      <c r="O7" s="18">
        <f>L7</f>
        <v>848</v>
      </c>
      <c r="P7" s="15"/>
    </row>
    <row r="8" spans="1:16" s="8" customFormat="1" ht="42" customHeight="1" thickBot="1">
      <c r="A8" s="7" t="s">
        <v>1</v>
      </c>
      <c r="B8" s="4">
        <f>SUM(B3:B7)</f>
        <v>3283</v>
      </c>
      <c r="C8" s="4">
        <f>SUM(C3:C6)</f>
        <v>3697</v>
      </c>
      <c r="D8" s="4">
        <f t="shared" si="0"/>
        <v>-414</v>
      </c>
      <c r="E8" s="4">
        <f>SUM(E3:E7)</f>
        <v>52359</v>
      </c>
      <c r="F8" s="4">
        <f>SUM(F3:F7)</f>
        <v>53385</v>
      </c>
      <c r="G8" s="4">
        <f>SUM(G3:G7)</f>
        <v>-1026</v>
      </c>
      <c r="H8" s="5">
        <f>E8/B8</f>
        <v>15.948522692659154</v>
      </c>
      <c r="I8" s="5">
        <f>F8/C8</f>
        <v>14.440086556667568</v>
      </c>
      <c r="J8" s="5">
        <f t="shared" si="2"/>
        <v>1.5084361359915857</v>
      </c>
      <c r="K8" s="4">
        <f>SUM(K3:K7)</f>
        <v>2714</v>
      </c>
      <c r="L8" s="4">
        <f>SUM(L3:L7)</f>
        <v>49578</v>
      </c>
      <c r="M8" s="4">
        <f>SUM(M3:M7)</f>
        <v>50770</v>
      </c>
      <c r="N8" s="4">
        <f t="shared" si="3"/>
        <v>-1192</v>
      </c>
      <c r="O8" s="5">
        <f>SUM(O3:O7)</f>
        <v>59059.04117647059</v>
      </c>
      <c r="P8" s="16">
        <f>O8*3.4/L8</f>
        <v>4.050198475130099</v>
      </c>
    </row>
    <row r="10" spans="1:16" ht="1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5" ht="15">
      <c r="E15" t="s">
        <v>19</v>
      </c>
    </row>
  </sheetData>
  <mergeCells count="2">
    <mergeCell ref="A1:P1"/>
    <mergeCell ref="A10:P10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2016-10-25T07:56:42Z</dcterms:modified>
  <cp:category/>
  <cp:version/>
  <cp:contentType/>
  <cp:contentStatus/>
</cp:coreProperties>
</file>