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14.11.16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<sst xmlns="http://schemas.openxmlformats.org/spreadsheetml/2006/main" count="24" uniqueCount="21">
  <si>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</si>
  <si>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</si>
  <si>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</si>
  <si>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</si>
  <si>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</si>
  <si>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</si>
  <si>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</si>
  <si>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</si>
  <si>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</si>
  <si>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</si>
  <si>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</si>
  <si>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</si>
  <si>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Надой     на 1 фуражную корову, кг</t>
  </si>
  <si>
    <t>Надой        на 1 фуражную корову 2015,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</si>
  <si>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</si>
  <si>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</si>
  <si>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</si>
  <si>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</si>
  <si>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Жирность молока,   %</t>
  </si>
  <si>
    <t>.</t>
  </si>
  <si>
    <t xml:space="preserve">Производство молока в сельскохозяйственных организациях  Лотошинского муниципального района на 14  ноября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</si>
</sst>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164" fontId="2" fillId="24" borderId="14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24" borderId="16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164" fontId="2" fillId="24" borderId="18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2" fillId="24" borderId="18" xfId="0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M3" sqref="M3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60.75" customHeight="1" thickBot="1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8" s="17" customFormat="1" ht="75.75" customHeight="1" thickBot="1">
      <c r="A2" s="12" t="s">
        <v>6</v>
      </c>
      <c r="B2" s="13" t="s">
        <v>0</v>
      </c>
      <c r="C2" s="13" t="s">
        <v>11</v>
      </c>
      <c r="D2" s="13" t="s">
        <v>10</v>
      </c>
      <c r="E2" s="13" t="s">
        <v>2</v>
      </c>
      <c r="F2" s="13" t="s">
        <v>8</v>
      </c>
      <c r="G2" s="13" t="s">
        <v>10</v>
      </c>
      <c r="H2" s="13" t="s">
        <v>12</v>
      </c>
      <c r="I2" s="13" t="s">
        <v>13</v>
      </c>
      <c r="J2" s="13" t="s">
        <v>10</v>
      </c>
      <c r="K2" s="13" t="s">
        <v>3</v>
      </c>
      <c r="L2" s="13" t="s">
        <v>4</v>
      </c>
      <c r="M2" s="13" t="s">
        <v>9</v>
      </c>
      <c r="N2" s="13" t="s">
        <v>10</v>
      </c>
      <c r="O2" s="13" t="s">
        <v>5</v>
      </c>
      <c r="P2" s="18" t="s">
        <v>18</v>
      </c>
      <c r="R2" s="1"/>
    </row>
    <row r="3" spans="1:16" s="1" customFormat="1" ht="42" customHeight="1">
      <c r="A3" s="21" t="s">
        <v>7</v>
      </c>
      <c r="B3" s="22">
        <v>900</v>
      </c>
      <c r="C3" s="19">
        <v>1000</v>
      </c>
      <c r="D3" s="22">
        <f aca="true" t="shared" si="0" ref="D3:D8">B3-C3</f>
        <v>-100</v>
      </c>
      <c r="E3" s="22">
        <v>14256</v>
      </c>
      <c r="F3" s="22">
        <v>13136</v>
      </c>
      <c r="G3" s="22">
        <f aca="true" t="shared" si="1" ref="G3:G8">E3-F3</f>
        <v>1120</v>
      </c>
      <c r="H3" s="20">
        <f aca="true" t="shared" si="2" ref="H3:I6">E3/B3</f>
        <v>15.84</v>
      </c>
      <c r="I3" s="20">
        <f t="shared" si="2"/>
        <v>13.136</v>
      </c>
      <c r="J3" s="20">
        <f aca="true" t="shared" si="3" ref="J3:J8">H3-I3</f>
        <v>2.7040000000000006</v>
      </c>
      <c r="K3" s="22">
        <v>516</v>
      </c>
      <c r="L3" s="22">
        <v>13740</v>
      </c>
      <c r="M3" s="22">
        <v>12817</v>
      </c>
      <c r="N3" s="22">
        <f aca="true" t="shared" si="4" ref="N3:N8">L3-M3</f>
        <v>923</v>
      </c>
      <c r="O3" s="23">
        <f>L3*P3/3.4</f>
        <v>16568.823529411762</v>
      </c>
      <c r="P3" s="24">
        <v>4.1</v>
      </c>
    </row>
    <row r="4" spans="1:16" s="1" customFormat="1" ht="42" customHeight="1">
      <c r="A4" s="6" t="s">
        <v>14</v>
      </c>
      <c r="B4" s="2">
        <v>1100</v>
      </c>
      <c r="C4" s="2">
        <v>1200</v>
      </c>
      <c r="D4" s="2">
        <f t="shared" si="0"/>
        <v>-100</v>
      </c>
      <c r="E4" s="2">
        <v>20647</v>
      </c>
      <c r="F4" s="2">
        <v>23324</v>
      </c>
      <c r="G4" s="2">
        <f t="shared" si="1"/>
        <v>-2677</v>
      </c>
      <c r="H4" s="3">
        <f t="shared" si="2"/>
        <v>18.77</v>
      </c>
      <c r="I4" s="3">
        <f t="shared" si="2"/>
        <v>19.436666666666667</v>
      </c>
      <c r="J4" s="3">
        <f t="shared" si="3"/>
        <v>-0.6666666666666679</v>
      </c>
      <c r="K4" s="2">
        <v>715</v>
      </c>
      <c r="L4" s="2">
        <v>19932</v>
      </c>
      <c r="M4" s="2">
        <v>22400</v>
      </c>
      <c r="N4" s="2">
        <f t="shared" si="4"/>
        <v>-2468</v>
      </c>
      <c r="O4" s="15">
        <f>L4*P4/3.4</f>
        <v>24035.647058823528</v>
      </c>
      <c r="P4" s="25">
        <v>4.1</v>
      </c>
    </row>
    <row r="5" spans="1:16" s="1" customFormat="1" ht="42" customHeight="1">
      <c r="A5" s="6" t="s">
        <v>15</v>
      </c>
      <c r="B5" s="2">
        <v>620</v>
      </c>
      <c r="C5" s="2">
        <v>900</v>
      </c>
      <c r="D5" s="2">
        <f t="shared" si="0"/>
        <v>-280</v>
      </c>
      <c r="E5" s="2">
        <v>9309</v>
      </c>
      <c r="F5" s="2">
        <v>12389</v>
      </c>
      <c r="G5" s="2">
        <f t="shared" si="1"/>
        <v>-3080</v>
      </c>
      <c r="H5" s="3">
        <f t="shared" si="2"/>
        <v>15.014516129032257</v>
      </c>
      <c r="I5" s="3">
        <f t="shared" si="2"/>
        <v>13.765555555555556</v>
      </c>
      <c r="J5" s="3">
        <f t="shared" si="3"/>
        <v>1.248960573476701</v>
      </c>
      <c r="K5" s="2">
        <v>895</v>
      </c>
      <c r="L5" s="2">
        <v>7642</v>
      </c>
      <c r="M5" s="2">
        <v>10539</v>
      </c>
      <c r="N5" s="2">
        <f t="shared" si="4"/>
        <v>-2897</v>
      </c>
      <c r="O5" s="15">
        <f>L5*P5/3.4</f>
        <v>10518.988235294117</v>
      </c>
      <c r="P5" s="25">
        <v>4.68</v>
      </c>
    </row>
    <row r="6" spans="1:16" s="1" customFormat="1" ht="42" customHeight="1">
      <c r="A6" s="6" t="s">
        <v>16</v>
      </c>
      <c r="B6" s="2">
        <v>560</v>
      </c>
      <c r="C6" s="2">
        <v>560</v>
      </c>
      <c r="D6" s="2">
        <f t="shared" si="0"/>
        <v>0</v>
      </c>
      <c r="E6" s="2">
        <v>7696</v>
      </c>
      <c r="F6" s="2">
        <v>6734</v>
      </c>
      <c r="G6" s="2">
        <f t="shared" si="1"/>
        <v>962</v>
      </c>
      <c r="H6" s="3">
        <f t="shared" si="2"/>
        <v>13.742857142857142</v>
      </c>
      <c r="I6" s="3">
        <f t="shared" si="2"/>
        <v>12.025</v>
      </c>
      <c r="J6" s="3">
        <f t="shared" si="3"/>
        <v>1.7178571428571416</v>
      </c>
      <c r="K6" s="2">
        <v>268</v>
      </c>
      <c r="L6" s="2">
        <v>7398</v>
      </c>
      <c r="M6" s="2">
        <v>6325</v>
      </c>
      <c r="N6" s="2">
        <f t="shared" si="4"/>
        <v>1073</v>
      </c>
      <c r="O6" s="15">
        <f>L6*P6/3.4</f>
        <v>8703.529411764706</v>
      </c>
      <c r="P6" s="25">
        <v>4</v>
      </c>
    </row>
    <row r="7" spans="1:16" s="1" customFormat="1" ht="42" customHeight="1" thickBot="1">
      <c r="A7" s="11" t="s">
        <v>17</v>
      </c>
      <c r="B7" s="9"/>
      <c r="C7" s="9"/>
      <c r="D7" s="9"/>
      <c r="E7" s="9"/>
      <c r="F7" s="9"/>
      <c r="G7" s="9"/>
      <c r="H7" s="10"/>
      <c r="I7" s="9"/>
      <c r="J7" s="10"/>
      <c r="K7" s="9"/>
      <c r="L7" s="9">
        <v>772</v>
      </c>
      <c r="M7" s="9">
        <v>874</v>
      </c>
      <c r="N7" s="9">
        <f t="shared" si="4"/>
        <v>-102</v>
      </c>
      <c r="O7" s="16">
        <f>L7</f>
        <v>772</v>
      </c>
      <c r="P7" s="26"/>
    </row>
    <row r="8" spans="1:16" s="8" customFormat="1" ht="42" customHeight="1" thickBot="1">
      <c r="A8" s="7" t="s">
        <v>1</v>
      </c>
      <c r="B8" s="4">
        <f>SUM(B3:B7)</f>
        <v>3180</v>
      </c>
      <c r="C8" s="4">
        <f>SUM(C3:C6)</f>
        <v>3660</v>
      </c>
      <c r="D8" s="4">
        <f t="shared" si="0"/>
        <v>-480</v>
      </c>
      <c r="E8" s="4">
        <f>SUM(E3:E7)</f>
        <v>51908</v>
      </c>
      <c r="F8" s="4">
        <f>SUM(F3:F7)</f>
        <v>55583</v>
      </c>
      <c r="G8" s="4">
        <f t="shared" si="1"/>
        <v>-3675</v>
      </c>
      <c r="H8" s="5">
        <f>E8/B8</f>
        <v>16.323270440251573</v>
      </c>
      <c r="I8" s="5">
        <f>F8/C8</f>
        <v>15.186612021857924</v>
      </c>
      <c r="J8" s="5">
        <f t="shared" si="3"/>
        <v>1.1366584183936492</v>
      </c>
      <c r="K8" s="4">
        <f>SUM(K3:K7)</f>
        <v>2394</v>
      </c>
      <c r="L8" s="4">
        <f>SUM(L3:L7)</f>
        <v>49484</v>
      </c>
      <c r="M8" s="4">
        <f>SUM(M3:M7)</f>
        <v>52955</v>
      </c>
      <c r="N8" s="4">
        <f t="shared" si="4"/>
        <v>-3471</v>
      </c>
      <c r="O8" s="5">
        <f>SUM(O3:O7)</f>
        <v>60598.98823529411</v>
      </c>
      <c r="P8" s="14">
        <f>O8*3.4/L8</f>
        <v>4.163700590089725</v>
      </c>
    </row>
    <row r="14" ht="15">
      <c r="E14" t="s">
        <v>19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2016-11-15T07:50:37Z</dcterms:modified>
  <cp:category/>
  <cp:version/>
  <cp:contentType/>
  <cp:contentStatus/>
</cp:coreProperties>
</file>