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3290" activeTab="0"/>
  </bookViews>
  <sheets>
    <sheet name="2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<sst xmlns="http://schemas.openxmlformats.org/spreadsheetml/2006/main" count="23" uniqueCount="20">
  <si>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 xml:space="preserve">Производство молока в сельскохозяйственных организациях  Лотошинского муниципального района на 21 мая 2017 года                                                                                                                                            </t>
  </si>
  <si>
    <t>Наименование сельскохозяйственной организации</t>
  </si>
  <si>
    <t>Поголовье коров на отчетную дату</t>
  </si>
  <si>
    <t xml:space="preserve">Поголовье коров           2016 год </t>
  </si>
  <si>
    <t xml:space="preserve"> +/- к прошлому году, кг</t>
  </si>
  <si>
    <t>Валовый надой молока, кг</t>
  </si>
  <si>
    <t>Валовый надой молока 2016, кг</t>
  </si>
  <si>
    <t>Надой на 1 фуражную корову, кг</t>
  </si>
  <si>
    <t>Надой        на 1 фуражную корову 2016,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</si>
  <si>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</si>
  <si>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</si>
  <si>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2016 , кг</t>
  </si>
  <si>
    <t>Реализовано молока в зачетном весе, кг</t>
  </si>
  <si>
    <t>Жирность молока,  %</t>
  </si>
  <si>
    <t>ООО "РусМолоко" отд."Яровое"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</si>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</sst>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left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164" fontId="20" fillId="33" borderId="14" xfId="0" applyNumberFormat="1" applyFont="1" applyFill="1" applyBorder="1" applyAlignment="1">
      <alignment horizontal="center" vertical="center" wrapText="1"/>
    </xf>
    <xf numFmtId="164" fontId="20" fillId="33" borderId="15" xfId="0" applyNumberFormat="1" applyFont="1" applyFill="1" applyBorder="1" applyAlignment="1">
      <alignment horizontal="center" vertical="center" wrapText="1"/>
    </xf>
    <xf numFmtId="164" fontId="20" fillId="0" borderId="14" xfId="0" applyNumberFormat="1" applyFont="1" applyBorder="1" applyAlignment="1">
      <alignment horizontal="center" vertical="center" wrapText="1"/>
    </xf>
    <xf numFmtId="164" fontId="20" fillId="0" borderId="16" xfId="0" applyNumberFormat="1" applyFont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left" vertical="center" wrapText="1"/>
    </xf>
    <xf numFmtId="164" fontId="20" fillId="0" borderId="15" xfId="0" applyNumberFormat="1" applyFont="1" applyBorder="1" applyAlignment="1">
      <alignment horizontal="center" vertical="center" wrapText="1"/>
    </xf>
    <xf numFmtId="164" fontId="20" fillId="0" borderId="18" xfId="0" applyNumberFormat="1" applyFont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left" vertical="center" wrapText="1"/>
    </xf>
    <xf numFmtId="0" fontId="20" fillId="33" borderId="20" xfId="0" applyFont="1" applyFill="1" applyBorder="1" applyAlignment="1">
      <alignment horizontal="center" vertical="center" wrapText="1"/>
    </xf>
    <xf numFmtId="164" fontId="20" fillId="33" borderId="20" xfId="0" applyNumberFormat="1" applyFont="1" applyFill="1" applyBorder="1" applyAlignment="1">
      <alignment horizontal="center" vertical="center" wrapText="1"/>
    </xf>
    <xf numFmtId="164" fontId="20" fillId="0" borderId="20" xfId="0" applyNumberFormat="1" applyFont="1" applyBorder="1" applyAlignment="1">
      <alignment horizontal="center" vertical="center" wrapText="1"/>
    </xf>
    <xf numFmtId="164" fontId="20" fillId="0" borderId="21" xfId="0" applyNumberFormat="1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164" fontId="19" fillId="33" borderId="11" xfId="0" applyNumberFormat="1" applyFont="1" applyFill="1" applyBorder="1" applyAlignment="1">
      <alignment horizontal="center" vertical="center" wrapText="1"/>
    </xf>
    <xf numFmtId="164" fontId="19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P8"/>
  <sheetViews>
    <sheetView tabSelected="1" zoomScale="95" zoomScaleNormal="95" zoomScalePageLayoutView="0" workbookViewId="0" topLeftCell="A1">
      <selection activeCell="P8" sqref="P8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9.421875" style="0" customWidth="1"/>
    <col min="5" max="5" width="9.7109375" style="0" customWidth="1"/>
    <col min="6" max="6" width="11.00390625" style="0" customWidth="1"/>
    <col min="7" max="7" width="9.421875" style="0" customWidth="1"/>
    <col min="8" max="9" width="10.140625" style="0" customWidth="1"/>
    <col min="10" max="10" width="9.421875" style="0" customWidth="1"/>
    <col min="11" max="11" width="11.7109375" style="0" customWidth="1"/>
    <col min="12" max="12" width="11.8515625" style="0" customWidth="1"/>
    <col min="13" max="13" width="12.57421875" style="0" customWidth="1"/>
    <col min="14" max="14" width="9.421875" style="0" customWidth="1"/>
    <col min="15" max="15" width="12.28125" style="0" customWidth="1"/>
    <col min="16" max="16" width="9.7109375" style="0" customWidth="1"/>
  </cols>
  <sheetData>
    <row r="1" spans="1:16" ht="47.2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ht="75.75" customHeight="1" thickBo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4</v>
      </c>
      <c r="H2" s="4" t="s">
        <v>7</v>
      </c>
      <c r="I2" s="4" t="s">
        <v>8</v>
      </c>
      <c r="J2" s="4" t="s">
        <v>4</v>
      </c>
      <c r="K2" s="4" t="s">
        <v>9</v>
      </c>
      <c r="L2" s="4" t="s">
        <v>10</v>
      </c>
      <c r="M2" s="4" t="s">
        <v>11</v>
      </c>
      <c r="N2" s="4" t="s">
        <v>4</v>
      </c>
      <c r="O2" s="4" t="s">
        <v>12</v>
      </c>
      <c r="P2" s="5" t="s">
        <v>13</v>
      </c>
    </row>
    <row r="3" spans="1:16" ht="42" customHeight="1">
      <c r="A3" s="6" t="s">
        <v>14</v>
      </c>
      <c r="B3" s="7">
        <v>910</v>
      </c>
      <c r="C3" s="7">
        <v>900</v>
      </c>
      <c r="D3" s="7">
        <f>B3-C3</f>
        <v>10</v>
      </c>
      <c r="E3" s="7">
        <v>17246</v>
      </c>
      <c r="F3" s="8">
        <v>14548</v>
      </c>
      <c r="G3" s="7">
        <f aca="true" t="shared" si="0" ref="G3:G8">E3-F3</f>
        <v>2698</v>
      </c>
      <c r="H3" s="9">
        <f aca="true" t="shared" si="1" ref="H3:I6">E3/B3</f>
        <v>18.951648351648352</v>
      </c>
      <c r="I3" s="10">
        <f t="shared" si="1"/>
        <v>16.164444444444445</v>
      </c>
      <c r="J3" s="9">
        <f>H3-I3</f>
        <v>2.7872039072039065</v>
      </c>
      <c r="K3" s="7">
        <v>462</v>
      </c>
      <c r="L3" s="7">
        <v>16784</v>
      </c>
      <c r="M3" s="8">
        <v>13852</v>
      </c>
      <c r="N3" s="7">
        <f aca="true" t="shared" si="2" ref="N3:N8">L3-M3</f>
        <v>2932</v>
      </c>
      <c r="O3" s="11">
        <f>L3*P3/3.4</f>
        <v>20239.529411764706</v>
      </c>
      <c r="P3" s="12">
        <v>4.1</v>
      </c>
    </row>
    <row r="4" spans="1:16" ht="42" customHeight="1">
      <c r="A4" s="13" t="s">
        <v>15</v>
      </c>
      <c r="B4" s="8">
        <v>1150</v>
      </c>
      <c r="C4" s="8">
        <v>1200</v>
      </c>
      <c r="D4" s="8">
        <f>B4-C4</f>
        <v>-50</v>
      </c>
      <c r="E4" s="8">
        <v>18492</v>
      </c>
      <c r="F4" s="8">
        <v>23695</v>
      </c>
      <c r="G4" s="8">
        <f t="shared" si="0"/>
        <v>-5203</v>
      </c>
      <c r="H4" s="10">
        <f t="shared" si="1"/>
        <v>16.08</v>
      </c>
      <c r="I4" s="10">
        <f t="shared" si="1"/>
        <v>19.745833333333334</v>
      </c>
      <c r="J4" s="10">
        <f>H4-I4</f>
        <v>-3.6658333333333353</v>
      </c>
      <c r="K4" s="8">
        <v>887</v>
      </c>
      <c r="L4" s="8">
        <v>17605</v>
      </c>
      <c r="M4" s="8">
        <v>22150</v>
      </c>
      <c r="N4" s="8">
        <f t="shared" si="2"/>
        <v>-4545</v>
      </c>
      <c r="O4" s="14">
        <f>L4*P4/3.4</f>
        <v>20711.764705882353</v>
      </c>
      <c r="P4" s="15">
        <v>4</v>
      </c>
    </row>
    <row r="5" spans="1:16" ht="42" customHeight="1">
      <c r="A5" s="13" t="s">
        <v>16</v>
      </c>
      <c r="B5" s="8">
        <v>621</v>
      </c>
      <c r="C5" s="8">
        <v>870</v>
      </c>
      <c r="D5" s="8">
        <f>B5-C5</f>
        <v>-249</v>
      </c>
      <c r="E5" s="8">
        <v>13347</v>
      </c>
      <c r="F5" s="8">
        <v>13461</v>
      </c>
      <c r="G5" s="8">
        <f t="shared" si="0"/>
        <v>-114</v>
      </c>
      <c r="H5" s="10">
        <f t="shared" si="1"/>
        <v>21.492753623188406</v>
      </c>
      <c r="I5" s="10">
        <f>F5/C5</f>
        <v>15.472413793103449</v>
      </c>
      <c r="J5" s="10">
        <f>H5-I5</f>
        <v>6.020339830084957</v>
      </c>
      <c r="K5" s="8">
        <v>828</v>
      </c>
      <c r="L5" s="8">
        <v>12519</v>
      </c>
      <c r="M5" s="8">
        <v>10155</v>
      </c>
      <c r="N5" s="8">
        <f t="shared" si="2"/>
        <v>2364</v>
      </c>
      <c r="O5" s="14">
        <f>L5*P5/3.4</f>
        <v>15317.364705882354</v>
      </c>
      <c r="P5" s="15">
        <v>4.16</v>
      </c>
    </row>
    <row r="6" spans="1:16" ht="42" customHeight="1">
      <c r="A6" s="13" t="s">
        <v>17</v>
      </c>
      <c r="B6" s="8">
        <v>560</v>
      </c>
      <c r="C6" s="8">
        <v>560</v>
      </c>
      <c r="D6" s="8">
        <f>B6-C6</f>
        <v>0</v>
      </c>
      <c r="E6" s="8">
        <v>9044</v>
      </c>
      <c r="F6" s="8">
        <v>10007</v>
      </c>
      <c r="G6" s="8">
        <f t="shared" si="0"/>
        <v>-963</v>
      </c>
      <c r="H6" s="10">
        <f t="shared" si="1"/>
        <v>16.15</v>
      </c>
      <c r="I6" s="10">
        <f>F6/C6</f>
        <v>17.869642857142857</v>
      </c>
      <c r="J6" s="10">
        <f>H6-I6</f>
        <v>-1.7196428571428584</v>
      </c>
      <c r="K6" s="8">
        <v>414</v>
      </c>
      <c r="L6" s="8">
        <v>8597</v>
      </c>
      <c r="M6" s="8">
        <v>9610</v>
      </c>
      <c r="N6" s="8">
        <f t="shared" si="2"/>
        <v>-1013</v>
      </c>
      <c r="O6" s="14">
        <f>L6*P6/3.4</f>
        <v>9861.264705882351</v>
      </c>
      <c r="P6" s="15">
        <v>3.9</v>
      </c>
    </row>
    <row r="7" spans="1:16" ht="42" customHeight="1" thickBot="1">
      <c r="A7" s="16" t="s">
        <v>18</v>
      </c>
      <c r="B7" s="17"/>
      <c r="C7" s="17"/>
      <c r="D7" s="17"/>
      <c r="E7" s="17"/>
      <c r="F7" s="17"/>
      <c r="G7" s="17">
        <f t="shared" si="0"/>
        <v>0</v>
      </c>
      <c r="H7" s="18"/>
      <c r="I7" s="18"/>
      <c r="J7" s="18"/>
      <c r="K7" s="17"/>
      <c r="L7" s="17"/>
      <c r="M7" s="8">
        <v>1152</v>
      </c>
      <c r="N7" s="17">
        <f t="shared" si="2"/>
        <v>-1152</v>
      </c>
      <c r="O7" s="19">
        <f>L7</f>
        <v>0</v>
      </c>
      <c r="P7" s="20"/>
    </row>
    <row r="8" spans="1:16" ht="42" customHeight="1" thickBot="1">
      <c r="A8" s="21" t="s">
        <v>19</v>
      </c>
      <c r="B8" s="22">
        <f>SUM(B3:B7)</f>
        <v>3241</v>
      </c>
      <c r="C8" s="22">
        <f>SUM(C3:C6)</f>
        <v>3530</v>
      </c>
      <c r="D8" s="22">
        <f>B8-C8</f>
        <v>-289</v>
      </c>
      <c r="E8" s="22">
        <f>SUM(E3:E7)</f>
        <v>58129</v>
      </c>
      <c r="F8" s="22">
        <f>SUM(F3:F7)</f>
        <v>61711</v>
      </c>
      <c r="G8" s="22">
        <f t="shared" si="0"/>
        <v>-3582</v>
      </c>
      <c r="H8" s="23">
        <f>E8/B8</f>
        <v>17.935513730330143</v>
      </c>
      <c r="I8" s="23">
        <f>F8/C8</f>
        <v>17.48186968838527</v>
      </c>
      <c r="J8" s="23">
        <f>H8-I8</f>
        <v>0.45364404194487307</v>
      </c>
      <c r="K8" s="22">
        <f>SUM(K3:K7)</f>
        <v>2591</v>
      </c>
      <c r="L8" s="22">
        <f>SUM(L3:L7)</f>
        <v>55505</v>
      </c>
      <c r="M8" s="22">
        <f>SUM(M3:M7)</f>
        <v>56919</v>
      </c>
      <c r="N8" s="22">
        <f t="shared" si="2"/>
        <v>-1414</v>
      </c>
      <c r="O8" s="23">
        <f>SUM(O3:O7)</f>
        <v>66129.92352941177</v>
      </c>
      <c r="P8" s="24">
        <f>O8*3.4/L8</f>
        <v>4.050837582199802</v>
      </c>
    </row>
  </sheetData>
  <sheetProtection/>
  <mergeCells count="1">
    <mergeCell ref="A1:P1"/>
  </mergeCells>
  <printOptions/>
  <pageMargins left="0.75" right="0.75" top="1" bottom="1" header="0.5" footer="0.5"/>
  <pageSetup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Петрова А.А.</cp:lastModifiedBy>
  <dcterms:created xsi:type="dcterms:W3CDTF">2017-05-22T11:03:46Z</dcterms:created>
  <dcterms:modified xsi:type="dcterms:W3CDTF">2017-05-22T11:04:32Z</dcterms:modified>
  <cp:category/>
  <cp:version/>
  <cp:contentType/>
  <cp:contentStatus/>
</cp:coreProperties>
</file>