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8.05.19" sheetId="226" r:id="rId1"/>
  </sheets>
  <calcPr calcId="162913"/>
</workbook>
</file>

<file path=xl/calcChain.xml><?xml version="1.0" encoding="utf-8"?>
<calcChain xmlns="http://schemas.openxmlformats.org/spreadsheetml/2006/main">
  <c r="M8" i="226" l="1"/>
  <c r="L8" i="226"/>
  <c r="N8" i="226" s="1"/>
  <c r="K8" i="226"/>
  <c r="H8" i="226"/>
  <c r="G8" i="226"/>
  <c r="F8" i="226"/>
  <c r="E8" i="226"/>
  <c r="C8" i="226"/>
  <c r="I8" i="226" s="1"/>
  <c r="B8" i="226"/>
  <c r="O7" i="226"/>
  <c r="N7" i="226"/>
  <c r="O6" i="226"/>
  <c r="O8" i="226" s="1"/>
  <c r="P8" i="226" s="1"/>
  <c r="N6" i="226"/>
  <c r="I6" i="226"/>
  <c r="H6" i="226"/>
  <c r="J6" i="226" s="1"/>
  <c r="G6" i="226"/>
  <c r="D6" i="226"/>
  <c r="O5" i="226"/>
  <c r="N5" i="226"/>
  <c r="I5" i="226"/>
  <c r="H5" i="226"/>
  <c r="J5" i="226" s="1"/>
  <c r="G5" i="226"/>
  <c r="D5" i="226"/>
  <c r="O4" i="226"/>
  <c r="N4" i="226"/>
  <c r="J4" i="226"/>
  <c r="I4" i="226"/>
  <c r="H4" i="226"/>
  <c r="G4" i="226"/>
  <c r="D4" i="226"/>
  <c r="O3" i="226"/>
  <c r="N3" i="226"/>
  <c r="I3" i="226"/>
  <c r="J3" i="226" s="1"/>
  <c r="H3" i="226"/>
  <c r="G3" i="226"/>
  <c r="D3" i="226"/>
  <c r="J8" i="226" l="1"/>
  <c r="D8" i="226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<sst xmlns="http://schemas.openxmlformats.org/spreadsheetml/2006/main" count="23" uniqueCount="20">
  <si>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</si>
  <si>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</si>
  <si>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</si>
  <si>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</si>
  <si>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</si>
  <si>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</si>
  <si>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</si>
  <si>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</si>
  <si>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</si>
  <si>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</si>
  <si>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</si>
  <si>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</si>
  <si>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</si>
  <si>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</si>
  <si>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</si>
  <si>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</si>
  <si>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</si>
  <si>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</si>
  <si>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</si>
  <si>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Производство молока в сельскохозяйственных организациях  Лотошинского муниципального района на 28 мая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</si>
</sst>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9" sqref="K19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20" t="s">
        <v>6</v>
      </c>
      <c r="B2" s="21" t="s">
        <v>0</v>
      </c>
      <c r="C2" s="21" t="s">
        <v>15</v>
      </c>
      <c r="D2" s="21" t="s">
        <v>8</v>
      </c>
      <c r="E2" s="21" t="s">
        <v>2</v>
      </c>
      <c r="F2" s="21" t="s">
        <v>16</v>
      </c>
      <c r="G2" s="21" t="s">
        <v>8</v>
      </c>
      <c r="H2" s="21" t="s">
        <v>13</v>
      </c>
      <c r="I2" s="21" t="s">
        <v>17</v>
      </c>
      <c r="J2" s="21" t="s">
        <v>8</v>
      </c>
      <c r="K2" s="21" t="s">
        <v>3</v>
      </c>
      <c r="L2" s="21" t="s">
        <v>4</v>
      </c>
      <c r="M2" s="21" t="s">
        <v>18</v>
      </c>
      <c r="N2" s="21" t="s">
        <v>8</v>
      </c>
      <c r="O2" s="21" t="s">
        <v>5</v>
      </c>
      <c r="P2" s="22" t="s">
        <v>14</v>
      </c>
    </row>
    <row r="3" spans="1:16" ht="42" customHeight="1" x14ac:dyDescent="0.25">
      <c r="A3" s="8" t="s">
        <v>7</v>
      </c>
      <c r="B3" s="9">
        <v>940</v>
      </c>
      <c r="C3" s="9">
        <v>820</v>
      </c>
      <c r="D3" s="9">
        <f>B3-C3</f>
        <v>120</v>
      </c>
      <c r="E3" s="9">
        <v>17056</v>
      </c>
      <c r="F3" s="23">
        <v>14239</v>
      </c>
      <c r="G3" s="9">
        <f>E3-F3</f>
        <v>2817</v>
      </c>
      <c r="H3" s="15">
        <f t="shared" ref="H3:I6" si="0">E3/B3</f>
        <v>18.144680851063828</v>
      </c>
      <c r="I3" s="16">
        <f t="shared" si="0"/>
        <v>17.364634146341462</v>
      </c>
      <c r="J3" s="15">
        <f>H3-I3</f>
        <v>0.78004670472236626</v>
      </c>
      <c r="K3" s="9">
        <v>521</v>
      </c>
      <c r="L3" s="9">
        <v>16535</v>
      </c>
      <c r="M3" s="23">
        <v>13580</v>
      </c>
      <c r="N3" s="9">
        <f t="shared" ref="N3:N8" si="1">L3-M3</f>
        <v>2955</v>
      </c>
      <c r="O3" s="10">
        <f>L3*P3/3.4</f>
        <v>18480.294117647059</v>
      </c>
      <c r="P3" s="25">
        <v>3.8</v>
      </c>
    </row>
    <row r="4" spans="1:16" ht="42" customHeight="1" x14ac:dyDescent="0.25">
      <c r="A4" s="4" t="s">
        <v>9</v>
      </c>
      <c r="B4" s="1">
        <v>1140</v>
      </c>
      <c r="C4" s="1">
        <v>1078</v>
      </c>
      <c r="D4" s="1">
        <f>B4-C4</f>
        <v>62</v>
      </c>
      <c r="E4" s="1">
        <v>19526</v>
      </c>
      <c r="F4" s="1">
        <v>21558</v>
      </c>
      <c r="G4" s="1">
        <f>E4-F4</f>
        <v>-2032</v>
      </c>
      <c r="H4" s="16">
        <f t="shared" si="0"/>
        <v>17.128070175438598</v>
      </c>
      <c r="I4" s="16">
        <f t="shared" si="0"/>
        <v>19.998144712430427</v>
      </c>
      <c r="J4" s="16">
        <f>H4-I4</f>
        <v>-2.8700745369918295</v>
      </c>
      <c r="K4" s="1">
        <v>1726</v>
      </c>
      <c r="L4" s="1">
        <v>17800</v>
      </c>
      <c r="M4" s="1">
        <v>20260</v>
      </c>
      <c r="N4" s="1">
        <f t="shared" si="1"/>
        <v>-2460</v>
      </c>
      <c r="O4" s="6">
        <f>L4*P4/3.4</f>
        <v>18847.058823529413</v>
      </c>
      <c r="P4" s="7">
        <v>3.6</v>
      </c>
    </row>
    <row r="5" spans="1:16" ht="42" customHeight="1" x14ac:dyDescent="0.25">
      <c r="A5" s="4" t="s">
        <v>10</v>
      </c>
      <c r="B5" s="1">
        <v>846</v>
      </c>
      <c r="C5" s="1">
        <v>808</v>
      </c>
      <c r="D5" s="1">
        <f>B5-C5</f>
        <v>38</v>
      </c>
      <c r="E5" s="1">
        <v>16568</v>
      </c>
      <c r="F5" s="1">
        <v>16989</v>
      </c>
      <c r="G5" s="1">
        <f>E5-F5</f>
        <v>-421</v>
      </c>
      <c r="H5" s="16">
        <f t="shared" si="0"/>
        <v>19.583924349881798</v>
      </c>
      <c r="I5" s="16">
        <f t="shared" si="0"/>
        <v>21.025990099009903</v>
      </c>
      <c r="J5" s="16">
        <f>H5-I5</f>
        <v>-1.4420657491281048</v>
      </c>
      <c r="K5" s="1">
        <v>398</v>
      </c>
      <c r="L5" s="1">
        <v>15026</v>
      </c>
      <c r="M5" s="1">
        <v>15253</v>
      </c>
      <c r="N5" s="1">
        <f t="shared" si="1"/>
        <v>-227</v>
      </c>
      <c r="O5" s="6">
        <f>L5*P5/3.4</f>
        <v>17942.811764705883</v>
      </c>
      <c r="P5" s="7">
        <v>4.0599999999999996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7919</v>
      </c>
      <c r="F6" s="1">
        <v>7701</v>
      </c>
      <c r="G6" s="1">
        <f>E6-F6</f>
        <v>218</v>
      </c>
      <c r="H6" s="16">
        <f t="shared" si="0"/>
        <v>14.141071428571429</v>
      </c>
      <c r="I6" s="16">
        <f t="shared" si="0"/>
        <v>13.751785714285715</v>
      </c>
      <c r="J6" s="16">
        <f>H6-I6</f>
        <v>0.38928571428571423</v>
      </c>
      <c r="K6" s="1">
        <v>673</v>
      </c>
      <c r="L6" s="1">
        <v>7228</v>
      </c>
      <c r="M6" s="1">
        <v>7061</v>
      </c>
      <c r="N6" s="1">
        <f t="shared" si="1"/>
        <v>167</v>
      </c>
      <c r="O6" s="6">
        <f>L6*P6/3.4</f>
        <v>8290.9411764705892</v>
      </c>
      <c r="P6" s="7">
        <v>3.9</v>
      </c>
    </row>
    <row r="7" spans="1:16" ht="42" customHeight="1" thickBot="1" x14ac:dyDescent="0.3">
      <c r="A7" s="11" t="s">
        <v>12</v>
      </c>
      <c r="B7" s="12"/>
      <c r="C7" s="12"/>
      <c r="D7" s="12"/>
      <c r="E7" s="12"/>
      <c r="F7" s="24"/>
      <c r="G7" s="12"/>
      <c r="H7" s="17"/>
      <c r="I7" s="17"/>
      <c r="J7" s="17"/>
      <c r="K7" s="12"/>
      <c r="L7" s="12">
        <v>1144</v>
      </c>
      <c r="M7" s="24">
        <v>1233</v>
      </c>
      <c r="N7" s="12">
        <f t="shared" si="1"/>
        <v>-89</v>
      </c>
      <c r="O7" s="13">
        <f>L7</f>
        <v>1144</v>
      </c>
      <c r="P7" s="14"/>
    </row>
    <row r="8" spans="1:16" ht="42" customHeight="1" thickBot="1" x14ac:dyDescent="0.3">
      <c r="A8" s="5" t="s">
        <v>1</v>
      </c>
      <c r="B8" s="2">
        <f>SUM(B3:B7)</f>
        <v>3486</v>
      </c>
      <c r="C8" s="2">
        <f>SUM(C3:C6)</f>
        <v>3266</v>
      </c>
      <c r="D8" s="2">
        <f>B8-C8</f>
        <v>220</v>
      </c>
      <c r="E8" s="2">
        <f>SUM(E3:E7)</f>
        <v>61069</v>
      </c>
      <c r="F8" s="2">
        <f>SUM(F3:F6)</f>
        <v>60487</v>
      </c>
      <c r="G8" s="2">
        <f>E8-F8</f>
        <v>582</v>
      </c>
      <c r="H8" s="18">
        <f>E8/B8</f>
        <v>17.518359150889271</v>
      </c>
      <c r="I8" s="18">
        <f>F8/C8</f>
        <v>18.520208205756276</v>
      </c>
      <c r="J8" s="18">
        <f>H8-I8</f>
        <v>-1.0018490548670052</v>
      </c>
      <c r="K8" s="2">
        <f>SUM(K3:K7)</f>
        <v>3318</v>
      </c>
      <c r="L8" s="2">
        <f>SUM(L3:L7)</f>
        <v>57733</v>
      </c>
      <c r="M8" s="2">
        <f>SUM(M3:M7)</f>
        <v>57387</v>
      </c>
      <c r="N8" s="2">
        <f t="shared" si="1"/>
        <v>346</v>
      </c>
      <c r="O8" s="3">
        <f>SUM(O3:O7)</f>
        <v>64705.105882352946</v>
      </c>
      <c r="P8" s="19">
        <f>O8*3.4/L8</f>
        <v>3.8105998302530617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2019-05-29T07:52:58Z</dcterms:modified>
</cp:coreProperties>
</file>