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13.07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2" l="1"/>
  <c r="X8" i="2"/>
  <c r="W8" i="2"/>
  <c r="T8" i="2"/>
  <c r="S8" i="2"/>
  <c r="P8" i="2"/>
  <c r="O8" i="2"/>
  <c r="L8" i="2"/>
  <c r="AE8" i="2" s="1"/>
  <c r="AG8" i="2" s="1"/>
  <c r="K8" i="2"/>
  <c r="H8" i="2"/>
  <c r="G8" i="2"/>
  <c r="D8" i="2"/>
  <c r="AF10" i="2" l="1"/>
  <c r="AB10" i="2"/>
  <c r="AC10" i="2" s="1"/>
  <c r="Z10" i="2"/>
  <c r="Y10" i="2"/>
  <c r="V10" i="2"/>
  <c r="X10" i="2" s="1"/>
  <c r="U10" i="2"/>
  <c r="R10" i="2"/>
  <c r="T10" i="2" s="1"/>
  <c r="Q10" i="2"/>
  <c r="N10" i="2"/>
  <c r="P10" i="2" s="1"/>
  <c r="M10" i="2"/>
  <c r="J10" i="2"/>
  <c r="L10" i="2" s="1"/>
  <c r="I10" i="2"/>
  <c r="F10" i="2"/>
  <c r="H10" i="2" s="1"/>
  <c r="AE10" i="2" s="1"/>
  <c r="AG10" i="2" s="1"/>
  <c r="E10" i="2"/>
  <c r="C10" i="2"/>
  <c r="B10" i="2"/>
  <c r="D10" i="2" s="1"/>
  <c r="AD9" i="2"/>
  <c r="X9" i="2"/>
  <c r="W9" i="2"/>
  <c r="T9" i="2"/>
  <c r="AE9" i="2" s="1"/>
  <c r="S9" i="2"/>
  <c r="P9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K6" i="2"/>
  <c r="H6" i="2"/>
  <c r="AE6" i="2" s="1"/>
  <c r="AG6" i="2" s="1"/>
  <c r="G6" i="2"/>
  <c r="D6" i="2"/>
  <c r="AD5" i="2"/>
  <c r="AC5" i="2"/>
  <c r="AA5" i="2"/>
  <c r="X5" i="2"/>
  <c r="T5" i="2"/>
  <c r="P5" i="2"/>
  <c r="O5" i="2"/>
  <c r="L5" i="2"/>
  <c r="AE5" i="2" s="1"/>
  <c r="AG5" i="2" s="1"/>
  <c r="K5" i="2"/>
  <c r="H5" i="2"/>
  <c r="G5" i="2"/>
  <c r="D5" i="2"/>
  <c r="AA10" i="2" l="1"/>
  <c r="G10" i="2"/>
  <c r="K10" i="2"/>
  <c r="O10" i="2"/>
  <c r="S10" i="2"/>
  <c r="W10" i="2"/>
  <c r="AD10" i="2"/>
</calcChain>
</file>

<file path=xl/sharedStrings.xml><?xml version="1.0" encoding="utf-8"?>
<sst xmlns="http://schemas.openxmlformats.org/spreadsheetml/2006/main" count="54" uniqueCount="33">
  <si>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</si>
  <si>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</si>
  <si>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</si>
  <si>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</si>
  <si>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</si>
  <si>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</si>
  <si>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</si>
  <si>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</si>
  <si>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</si>
  <si>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</si>
  <si>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</si>
  <si>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</si>
  <si>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</si>
  <si>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</si>
  <si>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</si>
  <si>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</si>
  <si>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</si>
  <si>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</si>
  <si>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</si>
  <si>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</si>
  <si>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</si>
  <si>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</si>
  <si>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</si>
  <si>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</si>
  <si>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</si>
  <si>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</si>
  <si>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</si>
  <si>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</si>
  <si>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</si>
  <si>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 xml:space="preserve">              </t>
  </si>
  <si>
    <t>ООО "РусМолоко" отд. "Вешние  воды"</t>
  </si>
  <si>
    <t>Сенокошение и заготовка кормов по городскому округу Лотошино на утро 13.07.2020 года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</si>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</sst>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"/>
  <sheetViews>
    <sheetView tabSelected="1" zoomScale="79" zoomScaleNormal="79" workbookViewId="0">
      <selection activeCell="D13" sqref="D13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803</v>
      </c>
      <c r="D5" s="17">
        <f>C5/B5*100</f>
        <v>29.24253459577567</v>
      </c>
      <c r="E5" s="18">
        <v>1238</v>
      </c>
      <c r="F5" s="16">
        <v>172</v>
      </c>
      <c r="G5" s="19">
        <f t="shared" ref="G5:G10" si="0">F5/E5*100</f>
        <v>13.893376413570275</v>
      </c>
      <c r="H5" s="19">
        <f>F5*0.45</f>
        <v>77.400000000000006</v>
      </c>
      <c r="I5" s="15">
        <v>12745</v>
      </c>
      <c r="J5" s="16">
        <v>5240</v>
      </c>
      <c r="K5" s="19">
        <f>J5/I5*100</f>
        <v>41.114162416633974</v>
      </c>
      <c r="L5" s="17">
        <f t="shared" ref="L5:L10" si="1">J5*0.32</f>
        <v>1676.8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26.245089956840111</v>
      </c>
      <c r="AE5" s="24">
        <f>H5+L5+P5+T5+X5</f>
        <v>1754.2</v>
      </c>
      <c r="AF5" s="25">
        <v>1770</v>
      </c>
      <c r="AG5" s="26">
        <f>AE5/AF5*10</f>
        <v>9.910734463276837</v>
      </c>
    </row>
    <row r="6" spans="1:33" s="6" customFormat="1" ht="57" customHeight="1" x14ac:dyDescent="0.25">
      <c r="A6" s="27" t="s">
        <v>30</v>
      </c>
      <c r="B6" s="28">
        <v>3050</v>
      </c>
      <c r="C6" s="29">
        <v>1026</v>
      </c>
      <c r="D6" s="17">
        <f>C6/B6*100</f>
        <v>33.639344262295083</v>
      </c>
      <c r="E6" s="30">
        <v>1300</v>
      </c>
      <c r="F6" s="29">
        <v>308</v>
      </c>
      <c r="G6" s="19">
        <f t="shared" si="0"/>
        <v>23.692307692307693</v>
      </c>
      <c r="H6" s="19">
        <f>F6*0.45</f>
        <v>138.6</v>
      </c>
      <c r="I6" s="28">
        <v>13554</v>
      </c>
      <c r="J6" s="29">
        <v>5486</v>
      </c>
      <c r="K6" s="19">
        <f>J6/I6*100</f>
        <v>40.475136491072746</v>
      </c>
      <c r="L6" s="17">
        <f t="shared" si="1"/>
        <v>1755.52</v>
      </c>
      <c r="M6" s="30">
        <v>8242</v>
      </c>
      <c r="N6" s="29"/>
      <c r="O6" s="19">
        <f>N6/M6*100</f>
        <v>0</v>
      </c>
      <c r="P6" s="19">
        <f>N6*0.18</f>
        <v>0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25.086595081399377</v>
      </c>
      <c r="AE6" s="35">
        <f t="shared" ref="AE6:AE10" si="3">H6+L6+P6+T6+X6</f>
        <v>1894.12</v>
      </c>
      <c r="AF6" s="36">
        <v>1720</v>
      </c>
      <c r="AG6" s="37">
        <f>AE6/AF6*10</f>
        <v>11.012325581395348</v>
      </c>
    </row>
    <row r="7" spans="1:33" s="38" customFormat="1" ht="57" customHeight="1" x14ac:dyDescent="0.25">
      <c r="A7" s="27" t="s">
        <v>22</v>
      </c>
      <c r="B7" s="28">
        <v>1820</v>
      </c>
      <c r="C7" s="29">
        <v>502</v>
      </c>
      <c r="D7" s="17">
        <f>C7/B7*100</f>
        <v>27.582417582417584</v>
      </c>
      <c r="E7" s="30">
        <v>880</v>
      </c>
      <c r="F7" s="29">
        <v>384</v>
      </c>
      <c r="G7" s="19">
        <f t="shared" si="0"/>
        <v>43.636363636363633</v>
      </c>
      <c r="H7" s="19">
        <f>F7*0.45</f>
        <v>172.8</v>
      </c>
      <c r="I7" s="28">
        <v>9800</v>
      </c>
      <c r="J7" s="29">
        <v>4909</v>
      </c>
      <c r="K7" s="19">
        <f>J7/I7*100</f>
        <v>50.091836734693871</v>
      </c>
      <c r="L7" s="17">
        <f t="shared" si="1"/>
        <v>1570.88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/>
      <c r="S7" s="19">
        <f>R7/Q7*100</f>
        <v>0</v>
      </c>
      <c r="T7" s="17">
        <f>R7*0.22</f>
        <v>0</v>
      </c>
      <c r="U7" s="28">
        <v>2800</v>
      </c>
      <c r="V7" s="29"/>
      <c r="W7" s="19">
        <f>V7/U7*100</f>
        <v>0</v>
      </c>
      <c r="X7" s="17">
        <f>V7*1</f>
        <v>0</v>
      </c>
      <c r="Y7" s="28">
        <v>500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24.359151364535876</v>
      </c>
      <c r="AE7" s="35">
        <f t="shared" si="3"/>
        <v>1743.68</v>
      </c>
      <c r="AF7" s="36">
        <v>1407</v>
      </c>
      <c r="AG7" s="37">
        <f>AE7/AF7*10</f>
        <v>12.392892679459845</v>
      </c>
    </row>
    <row r="8" spans="1:33" s="6" customFormat="1" ht="50.25" customHeight="1" x14ac:dyDescent="0.25">
      <c r="A8" s="39" t="s">
        <v>23</v>
      </c>
      <c r="B8" s="40">
        <v>2500</v>
      </c>
      <c r="C8" s="41">
        <v>500</v>
      </c>
      <c r="D8" s="33">
        <f t="shared" ref="D8" si="4">C8/B8*100</f>
        <v>20</v>
      </c>
      <c r="E8" s="42">
        <v>1000</v>
      </c>
      <c r="F8" s="29">
        <v>112</v>
      </c>
      <c r="G8" s="31">
        <f t="shared" si="0"/>
        <v>11.200000000000001</v>
      </c>
      <c r="H8" s="43">
        <f t="shared" ref="H8" si="5">F8*0.45</f>
        <v>50.4</v>
      </c>
      <c r="I8" s="40">
        <v>5500</v>
      </c>
      <c r="J8" s="29">
        <v>315</v>
      </c>
      <c r="K8" s="31">
        <f t="shared" ref="K8" si="6">J8/I8*100</f>
        <v>5.7272727272727275</v>
      </c>
      <c r="L8" s="33">
        <f t="shared" si="1"/>
        <v>100.8</v>
      </c>
      <c r="M8" s="42">
        <v>4500</v>
      </c>
      <c r="N8" s="29">
        <v>2200</v>
      </c>
      <c r="O8" s="31">
        <f t="shared" ref="O8" si="7">N8/M8*100</f>
        <v>48.888888888888886</v>
      </c>
      <c r="P8" s="43">
        <f t="shared" ref="P8" si="8">N8*0.18</f>
        <v>396</v>
      </c>
      <c r="Q8" s="40">
        <v>500</v>
      </c>
      <c r="R8" s="29"/>
      <c r="S8" s="31">
        <f t="shared" ref="S8" si="9">R8/Q8*100</f>
        <v>0</v>
      </c>
      <c r="T8" s="33">
        <f t="shared" ref="T8" si="10">R8*0.22</f>
        <v>0</v>
      </c>
      <c r="U8" s="40">
        <v>1700</v>
      </c>
      <c r="V8" s="29"/>
      <c r="W8" s="31">
        <f t="shared" ref="W8" si="11">V8/U8*100</f>
        <v>0</v>
      </c>
      <c r="X8" s="33">
        <f t="shared" ref="X8" si="12">V8*1</f>
        <v>0</v>
      </c>
      <c r="Y8" s="28"/>
      <c r="Z8" s="29"/>
      <c r="AA8" s="31"/>
      <c r="AB8" s="32"/>
      <c r="AC8" s="33"/>
      <c r="AD8" s="34">
        <f t="shared" si="2"/>
        <v>19.901515151515152</v>
      </c>
      <c r="AE8" s="34">
        <f t="shared" si="3"/>
        <v>547.20000000000005</v>
      </c>
      <c r="AF8" s="44">
        <v>960</v>
      </c>
      <c r="AG8" s="37">
        <f t="shared" ref="AG8" si="13">AE8/AF8*10</f>
        <v>5.7000000000000011</v>
      </c>
    </row>
    <row r="9" spans="1:33" s="6" customFormat="1" ht="57" customHeight="1" thickBot="1" x14ac:dyDescent="0.3">
      <c r="A9" s="45" t="s">
        <v>27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ref="P8:P9" si="14">N9*0.18</f>
        <v>0</v>
      </c>
      <c r="Q9" s="46">
        <v>600</v>
      </c>
      <c r="R9" s="50"/>
      <c r="S9" s="51">
        <f t="shared" ref="S8:S9" si="15">R9/Q9*100</f>
        <v>0</v>
      </c>
      <c r="T9" s="48">
        <f t="shared" ref="T8:T9" si="16">R9*0.22</f>
        <v>0</v>
      </c>
      <c r="U9" s="46">
        <v>2000</v>
      </c>
      <c r="V9" s="50"/>
      <c r="W9" s="51">
        <f t="shared" ref="W8:W10" si="17">V9/U9*100</f>
        <v>0</v>
      </c>
      <c r="X9" s="48">
        <f t="shared" ref="X8:X9" si="18">V9*1</f>
        <v>0</v>
      </c>
      <c r="Y9" s="53"/>
      <c r="Z9" s="50"/>
      <c r="AA9" s="51"/>
      <c r="AB9" s="54"/>
      <c r="AC9" s="48"/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24</v>
      </c>
      <c r="B10" s="59">
        <f>SUM(B5:B9)</f>
        <v>10116</v>
      </c>
      <c r="C10" s="60">
        <f>SUM(C5:C9)</f>
        <v>2831</v>
      </c>
      <c r="D10" s="61">
        <f>C10/B10*100</f>
        <v>27.985369711348358</v>
      </c>
      <c r="E10" s="62">
        <f>SUM(E5:E9)</f>
        <v>4418</v>
      </c>
      <c r="F10" s="60">
        <f>SUM(F5:F9)</f>
        <v>976</v>
      </c>
      <c r="G10" s="63">
        <f t="shared" si="0"/>
        <v>22.09144409234948</v>
      </c>
      <c r="H10" s="63">
        <f>F10*0.45</f>
        <v>439.2</v>
      </c>
      <c r="I10" s="59">
        <f>SUM(I5:I9)</f>
        <v>41599</v>
      </c>
      <c r="J10" s="60">
        <f>SUM(J5:J9)</f>
        <v>15950</v>
      </c>
      <c r="K10" s="64">
        <f>J10/I10*100</f>
        <v>38.342267842976995</v>
      </c>
      <c r="L10" s="61">
        <f t="shared" si="1"/>
        <v>5104</v>
      </c>
      <c r="M10" s="62">
        <f>SUM(M5:M9)</f>
        <v>26929</v>
      </c>
      <c r="N10" s="60">
        <f>SUM(N5:N9)</f>
        <v>2200</v>
      </c>
      <c r="O10" s="63">
        <f>N10/M10*100</f>
        <v>8.1696312525530104</v>
      </c>
      <c r="P10" s="63">
        <f>N10*0.18</f>
        <v>396</v>
      </c>
      <c r="Q10" s="59">
        <f>SUM(Q5:Q9)</f>
        <v>1800</v>
      </c>
      <c r="R10" s="65">
        <f>SUM(R5:R9)</f>
        <v>0</v>
      </c>
      <c r="S10" s="66">
        <f>R10/Q10*100</f>
        <v>0</v>
      </c>
      <c r="T10" s="61">
        <f>R10*0.22</f>
        <v>0</v>
      </c>
      <c r="U10" s="59">
        <f>SUM(U5:U9)</f>
        <v>6500</v>
      </c>
      <c r="V10" s="65">
        <f>SUM(V5:V9)</f>
        <v>0</v>
      </c>
      <c r="W10" s="66">
        <f t="shared" si="17"/>
        <v>0</v>
      </c>
      <c r="X10" s="61">
        <f>V10*1</f>
        <v>0</v>
      </c>
      <c r="Y10" s="59">
        <f>SUM(Y5:Y9)</f>
        <v>1125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23.540851241907294</v>
      </c>
      <c r="AE10" s="69">
        <f t="shared" si="3"/>
        <v>5939.2</v>
      </c>
      <c r="AF10" s="70">
        <f>SUM(AF5:AF9)</f>
        <v>5857</v>
      </c>
      <c r="AG10" s="71">
        <f>AE10/AF10*10</f>
        <v>10.140344886460646</v>
      </c>
    </row>
    <row r="11" spans="1:33" x14ac:dyDescent="0.25">
      <c r="B11" s="5" t="s">
        <v>25</v>
      </c>
    </row>
    <row r="12" spans="1:33" x14ac:dyDescent="0.25">
      <c r="N12" s="5" t="s">
        <v>26</v>
      </c>
    </row>
    <row r="14" spans="1:33" x14ac:dyDescent="0.25">
      <c r="A14" s="5" t="s">
        <v>29</v>
      </c>
    </row>
    <row r="15" spans="1:33" x14ac:dyDescent="0.25">
      <c r="A15" s="5" t="s">
        <v>28</v>
      </c>
    </row>
    <row r="20" spans="9:13" x14ac:dyDescent="0.25">
      <c r="M20" s="5" t="s">
        <v>32</v>
      </c>
    </row>
    <row r="21" spans="9:13" x14ac:dyDescent="0.25">
      <c r="I21" s="5" t="s">
        <v>25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13.07.20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2020-07-13T07:48:17Z</dcterms:modified>
</cp:coreProperties>
</file>