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8.04.21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H8" i="227" s="1"/>
  <c r="J8" i="227" s="1"/>
  <c r="C8" i="227"/>
  <c r="B8" i="227"/>
  <c r="D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G8" i="227" l="1"/>
</calcChain>
</file>

<file path=xl/sharedStrings.xml><?xml version="1.0" encoding="utf-8"?>
<sst xmlns="http://schemas.openxmlformats.org/spreadsheetml/2006/main" count="25" uniqueCount="23">
  <si>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</si>
  <si>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</si>
  <si>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</si>
  <si>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</si>
  <si>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</si>
  <si>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</si>
  <si>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</si>
  <si>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 xml:space="preserve"> +/- к прошлому году, кг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</si>
  <si>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</si>
  <si>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</si>
  <si>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</si>
  <si>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</si>
  <si>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</si>
  <si>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>ООО "Колхоз Заветы Ильича"</t>
  </si>
  <si>
    <t>Валовый надой молока 2020, кг</t>
  </si>
  <si>
    <t>Реализовано молока в физическом весе 2020, кг</t>
  </si>
  <si>
    <t>ООО "Нока Агро" отд."Яровое"</t>
  </si>
  <si>
    <t>ООО "Нока Агро"              отд. "Вешние  воды"</t>
  </si>
  <si>
    <t>,</t>
  </si>
  <si>
    <t xml:space="preserve">Производство молока в сельскохозяйственных организациях  городского округа Лотошино на 18 апреля 2021 года                                                                                                                                            </t>
  </si>
  <si>
    <t xml:space="preserve">Поголовье коров           2020 год </t>
  </si>
  <si>
    <t>Надой        на 1 фуражную корову 2020, кг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</si>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</sst>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95" workbookViewId="0">
      <selection activeCell="I15" sqref="I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2" t="s">
        <v>6</v>
      </c>
      <c r="B2" s="13" t="s">
        <v>0</v>
      </c>
      <c r="C2" s="13" t="s">
        <v>20</v>
      </c>
      <c r="D2" s="13" t="s">
        <v>12</v>
      </c>
      <c r="E2" s="13" t="s">
        <v>2</v>
      </c>
      <c r="F2" s="13" t="s">
        <v>14</v>
      </c>
      <c r="G2" s="13" t="s">
        <v>7</v>
      </c>
      <c r="H2" s="13" t="s">
        <v>10</v>
      </c>
      <c r="I2" s="13" t="s">
        <v>21</v>
      </c>
      <c r="J2" s="13" t="s">
        <v>7</v>
      </c>
      <c r="K2" s="13" t="s">
        <v>3</v>
      </c>
      <c r="L2" s="13" t="s">
        <v>4</v>
      </c>
      <c r="M2" s="13" t="s">
        <v>15</v>
      </c>
      <c r="N2" s="13" t="s">
        <v>7</v>
      </c>
      <c r="O2" s="13" t="s">
        <v>5</v>
      </c>
      <c r="P2" s="14" t="s">
        <v>11</v>
      </c>
    </row>
    <row r="3" spans="1:16" ht="42" customHeight="1" x14ac:dyDescent="0.25">
      <c r="A3" s="9" t="s">
        <v>16</v>
      </c>
      <c r="B3" s="10">
        <v>1005</v>
      </c>
      <c r="C3" s="10">
        <v>945</v>
      </c>
      <c r="D3" s="10">
        <f>B3-C3</f>
        <v>60</v>
      </c>
      <c r="E3" s="10">
        <v>18638</v>
      </c>
      <c r="F3" s="23">
        <v>18656</v>
      </c>
      <c r="G3" s="10">
        <f>E3-F3</f>
        <v>-18</v>
      </c>
      <c r="H3" s="18">
        <f t="shared" ref="H3:I6" si="0">E3/B3</f>
        <v>18.545273631840796</v>
      </c>
      <c r="I3" s="19">
        <f t="shared" si="0"/>
        <v>19.74179894179894</v>
      </c>
      <c r="J3" s="18">
        <f>H3-I3</f>
        <v>-1.1965253099581439</v>
      </c>
      <c r="K3" s="10">
        <v>654</v>
      </c>
      <c r="L3" s="10">
        <v>17984</v>
      </c>
      <c r="M3" s="23">
        <v>17985</v>
      </c>
      <c r="N3" s="28">
        <f t="shared" ref="N3:N8" si="1">L3-M3</f>
        <v>-1</v>
      </c>
      <c r="O3" s="11">
        <f>L3*P3/3.4</f>
        <v>21157.647058823532</v>
      </c>
      <c r="P3" s="25">
        <v>4</v>
      </c>
    </row>
    <row r="4" spans="1:16" ht="42" customHeight="1" x14ac:dyDescent="0.25">
      <c r="A4" s="2" t="s">
        <v>17</v>
      </c>
      <c r="B4" s="1">
        <v>1040</v>
      </c>
      <c r="C4" s="1">
        <v>1020</v>
      </c>
      <c r="D4" s="1">
        <f>B4-C4</f>
        <v>20</v>
      </c>
      <c r="E4" s="1">
        <v>16711</v>
      </c>
      <c r="F4" s="1">
        <v>21965</v>
      </c>
      <c r="G4" s="1">
        <f>E4-F4</f>
        <v>-5254</v>
      </c>
      <c r="H4" s="19">
        <f t="shared" si="0"/>
        <v>16.068269230769232</v>
      </c>
      <c r="I4" s="19">
        <f t="shared" si="0"/>
        <v>21.534313725490197</v>
      </c>
      <c r="J4" s="19">
        <f>H4-I4</f>
        <v>-5.4660444947209648</v>
      </c>
      <c r="K4" s="1">
        <v>741</v>
      </c>
      <c r="L4" s="1">
        <v>15970</v>
      </c>
      <c r="M4" s="1">
        <v>19980</v>
      </c>
      <c r="N4" s="1">
        <f t="shared" si="1"/>
        <v>-4010</v>
      </c>
      <c r="O4" s="3">
        <f>L4*P4/3.4</f>
        <v>17379.117647058825</v>
      </c>
      <c r="P4" s="4">
        <v>3.7</v>
      </c>
    </row>
    <row r="5" spans="1:16" ht="42" customHeight="1" x14ac:dyDescent="0.25">
      <c r="A5" s="2" t="s">
        <v>8</v>
      </c>
      <c r="B5" s="1">
        <v>865</v>
      </c>
      <c r="C5" s="1">
        <v>925</v>
      </c>
      <c r="D5" s="1">
        <f>B5-C5</f>
        <v>-60</v>
      </c>
      <c r="E5" s="1">
        <v>18025</v>
      </c>
      <c r="F5" s="1">
        <v>18013</v>
      </c>
      <c r="G5" s="1">
        <f>E5-F5</f>
        <v>12</v>
      </c>
      <c r="H5" s="19">
        <f t="shared" si="0"/>
        <v>20.838150289017342</v>
      </c>
      <c r="I5" s="19">
        <f t="shared" si="0"/>
        <v>19.473513513513513</v>
      </c>
      <c r="J5" s="19">
        <f>H5-I5</f>
        <v>1.3646367755038291</v>
      </c>
      <c r="K5" s="1">
        <v>908</v>
      </c>
      <c r="L5" s="1">
        <v>15317</v>
      </c>
      <c r="M5" s="1">
        <v>15649</v>
      </c>
      <c r="N5" s="1">
        <f t="shared" si="1"/>
        <v>-332</v>
      </c>
      <c r="O5" s="3">
        <f>L5*P5/3.4</f>
        <v>17434.350000000002</v>
      </c>
      <c r="P5" s="4">
        <v>3.87</v>
      </c>
    </row>
    <row r="6" spans="1:16" ht="42" customHeight="1" x14ac:dyDescent="0.25">
      <c r="A6" s="2" t="s">
        <v>13</v>
      </c>
      <c r="B6" s="1">
        <v>395</v>
      </c>
      <c r="C6" s="1">
        <v>380</v>
      </c>
      <c r="D6" s="1">
        <f>B6-C6</f>
        <v>15</v>
      </c>
      <c r="E6" s="1">
        <v>5500</v>
      </c>
      <c r="F6" s="1">
        <v>6222</v>
      </c>
      <c r="G6" s="1">
        <f>E6-F6</f>
        <v>-722</v>
      </c>
      <c r="H6" s="19">
        <f t="shared" si="0"/>
        <v>13.924050632911392</v>
      </c>
      <c r="I6" s="19">
        <f t="shared" si="0"/>
        <v>16.373684210526317</v>
      </c>
      <c r="J6" s="19">
        <f>H6-I6</f>
        <v>-2.4496335776149252</v>
      </c>
      <c r="K6" s="1">
        <v>680</v>
      </c>
      <c r="L6" s="1">
        <v>4820</v>
      </c>
      <c r="M6" s="1">
        <v>5427</v>
      </c>
      <c r="N6" s="1">
        <f t="shared" si="1"/>
        <v>-607</v>
      </c>
      <c r="O6" s="3">
        <f>L6*P6/3.4</f>
        <v>5670.588235294118</v>
      </c>
      <c r="P6" s="4">
        <v>4</v>
      </c>
    </row>
    <row r="7" spans="1:16" ht="42" customHeight="1" thickBot="1" x14ac:dyDescent="0.3">
      <c r="A7" s="5" t="s">
        <v>9</v>
      </c>
      <c r="B7" s="6"/>
      <c r="C7" s="6"/>
      <c r="D7" s="6"/>
      <c r="E7" s="6"/>
      <c r="F7" s="24"/>
      <c r="G7" s="6"/>
      <c r="H7" s="20"/>
      <c r="I7" s="20"/>
      <c r="J7" s="20"/>
      <c r="K7" s="6"/>
      <c r="L7" s="6">
        <v>1800</v>
      </c>
      <c r="M7" s="24">
        <v>1746</v>
      </c>
      <c r="N7" s="23">
        <f t="shared" si="1"/>
        <v>54</v>
      </c>
      <c r="O7" s="7">
        <f>L7</f>
        <v>1800</v>
      </c>
      <c r="P7" s="8"/>
    </row>
    <row r="8" spans="1:16" ht="42" customHeight="1" thickBot="1" x14ac:dyDescent="0.3">
      <c r="A8" s="15" t="s">
        <v>1</v>
      </c>
      <c r="B8" s="16">
        <f>SUM(B3:B7)</f>
        <v>3305</v>
      </c>
      <c r="C8" s="16">
        <f>SUM(C3:C6)</f>
        <v>3270</v>
      </c>
      <c r="D8" s="16">
        <f>B8-C8</f>
        <v>35</v>
      </c>
      <c r="E8" s="16">
        <f>SUM(E3:E7)</f>
        <v>58874</v>
      </c>
      <c r="F8" s="16">
        <f>SUM(F3:F6)</f>
        <v>64856</v>
      </c>
      <c r="G8" s="16">
        <f>E8-F8</f>
        <v>-5982</v>
      </c>
      <c r="H8" s="21">
        <f>E8/B8</f>
        <v>17.813615733736764</v>
      </c>
      <c r="I8" s="21">
        <f>F8/C8</f>
        <v>19.833639143730888</v>
      </c>
      <c r="J8" s="21">
        <f>H8-I8</f>
        <v>-2.0200234099941241</v>
      </c>
      <c r="K8" s="16">
        <f>SUM(K3:K7)</f>
        <v>2983</v>
      </c>
      <c r="L8" s="16">
        <f>SUM(L3:L7)</f>
        <v>55891</v>
      </c>
      <c r="M8" s="16">
        <f>SUM(M3:M7)</f>
        <v>60787</v>
      </c>
      <c r="N8" s="16">
        <f t="shared" si="1"/>
        <v>-4896</v>
      </c>
      <c r="O8" s="17">
        <f>SUM(O3:O7)</f>
        <v>63441.702941176474</v>
      </c>
      <c r="P8" s="22">
        <f>O8*3.4/L8</f>
        <v>3.8593295879479701</v>
      </c>
    </row>
    <row r="16" spans="1:16" x14ac:dyDescent="0.25">
      <c r="M16" t="s">
        <v>22</v>
      </c>
    </row>
    <row r="17" spans="14:14" x14ac:dyDescent="0.25">
      <c r="N17" t="s">
        <v>18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2021-04-19T07:51:26Z</dcterms:modified>
</cp:coreProperties>
</file>