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5.11.21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<sst xmlns="http://schemas.openxmlformats.org/spreadsheetml/2006/main" count="24" uniqueCount="22">
  <si>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</si>
  <si>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</si>
  <si>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</si>
  <si>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</si>
  <si>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</si>
  <si>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</si>
  <si>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</si>
  <si>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 xml:space="preserve"> +/- к прошлому году, кг</t>
  </si>
  <si>
    <t>Надой на 1 фуражную корову, кг</t>
  </si>
  <si>
    <t>Жирность молока,  %</t>
  </si>
  <si>
    <t xml:space="preserve"> +/- к прошлому году</t>
  </si>
  <si>
    <t>ООО "Колхоз Заветы Ильича"</t>
  </si>
  <si>
    <t>Валовый надой молока 2020, кг</t>
  </si>
  <si>
    <t>Реализовано молока в физическом весе 2020, кг</t>
  </si>
  <si>
    <t>ООО "Нока Агро" отд."Яровое"</t>
  </si>
  <si>
    <t>ООО "Нока Агро"              отд. "Вешние  воды"</t>
  </si>
  <si>
    <t>АО "Совхоз имени Кирова"</t>
  </si>
  <si>
    <t xml:space="preserve">Поголовье коров           2020 год </t>
  </si>
  <si>
    <t>Собственная реализация ОАО "С-з им. Кирова"</t>
  </si>
  <si>
    <t>,</t>
  </si>
  <si>
    <t xml:space="preserve">Производство молока в сельскохозяйственных организациях городского округа Лотошино на 15 ноября 2021 года                                                                                                                                            </t>
  </si>
  <si>
    <t>Надой        на 1 фуражную корову 2020,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</si>
</sst>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95" workbookViewId="0">
      <selection activeCell="B13" sqref="B13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75.75" customHeight="1" thickBot="1" x14ac:dyDescent="0.3">
      <c r="A2" s="12" t="s">
        <v>6</v>
      </c>
      <c r="B2" s="13" t="s">
        <v>0</v>
      </c>
      <c r="C2" s="13" t="s">
        <v>17</v>
      </c>
      <c r="D2" s="13" t="s">
        <v>10</v>
      </c>
      <c r="E2" s="13" t="s">
        <v>2</v>
      </c>
      <c r="F2" s="13" t="s">
        <v>12</v>
      </c>
      <c r="G2" s="13" t="s">
        <v>7</v>
      </c>
      <c r="H2" s="13" t="s">
        <v>8</v>
      </c>
      <c r="I2" s="13" t="s">
        <v>21</v>
      </c>
      <c r="J2" s="13" t="s">
        <v>7</v>
      </c>
      <c r="K2" s="13" t="s">
        <v>3</v>
      </c>
      <c r="L2" s="13" t="s">
        <v>4</v>
      </c>
      <c r="M2" s="13" t="s">
        <v>13</v>
      </c>
      <c r="N2" s="13" t="s">
        <v>7</v>
      </c>
      <c r="O2" s="13" t="s">
        <v>5</v>
      </c>
      <c r="P2" s="14" t="s">
        <v>9</v>
      </c>
    </row>
    <row r="3" spans="1:16" ht="42" customHeight="1" x14ac:dyDescent="0.25">
      <c r="A3" s="9" t="s">
        <v>14</v>
      </c>
      <c r="B3" s="10">
        <v>1025</v>
      </c>
      <c r="C3" s="10">
        <v>945</v>
      </c>
      <c r="D3" s="10">
        <f>B3-C3</f>
        <v>80</v>
      </c>
      <c r="E3" s="10">
        <v>15192</v>
      </c>
      <c r="F3" s="10">
        <v>17355</v>
      </c>
      <c r="G3" s="10">
        <f>E3-F3</f>
        <v>-2163</v>
      </c>
      <c r="H3" s="18">
        <f t="shared" ref="H3:I6" si="0">E3/B3</f>
        <v>14.821463414634147</v>
      </c>
      <c r="I3" s="19">
        <f t="shared" si="0"/>
        <v>18.365079365079364</v>
      </c>
      <c r="J3" s="18">
        <f>H3-I3</f>
        <v>-3.5436159504452167</v>
      </c>
      <c r="K3" s="10">
        <v>950</v>
      </c>
      <c r="L3" s="10">
        <v>14242</v>
      </c>
      <c r="M3" s="10">
        <v>16772</v>
      </c>
      <c r="N3" s="10">
        <f t="shared" ref="N3:N8" si="1">L3-M3</f>
        <v>-2530</v>
      </c>
      <c r="O3" s="11">
        <f>L3*P3/3.4</f>
        <v>17174.176470588234</v>
      </c>
      <c r="P3" s="22">
        <v>4.0999999999999996</v>
      </c>
    </row>
    <row r="4" spans="1:16" ht="42" customHeight="1" x14ac:dyDescent="0.25">
      <c r="A4" s="2" t="s">
        <v>15</v>
      </c>
      <c r="B4" s="1">
        <v>1020</v>
      </c>
      <c r="C4" s="1">
        <v>1020</v>
      </c>
      <c r="D4" s="1">
        <f>B4-C4</f>
        <v>0</v>
      </c>
      <c r="E4" s="1">
        <v>12260</v>
      </c>
      <c r="F4" s="1">
        <v>17069</v>
      </c>
      <c r="G4" s="1">
        <f>E4-F4</f>
        <v>-4809</v>
      </c>
      <c r="H4" s="19">
        <f t="shared" si="0"/>
        <v>12.019607843137255</v>
      </c>
      <c r="I4" s="19">
        <f t="shared" si="0"/>
        <v>16.734313725490196</v>
      </c>
      <c r="J4" s="19">
        <f>H4-I4</f>
        <v>-4.7147058823529413</v>
      </c>
      <c r="K4" s="1">
        <v>1090</v>
      </c>
      <c r="L4" s="1">
        <v>11170</v>
      </c>
      <c r="M4" s="1">
        <v>16370</v>
      </c>
      <c r="N4" s="1">
        <f t="shared" si="1"/>
        <v>-5200</v>
      </c>
      <c r="O4" s="3">
        <f>L4*P4/3.4</f>
        <v>13798.235294117647</v>
      </c>
      <c r="P4" s="4">
        <v>4.2</v>
      </c>
    </row>
    <row r="5" spans="1:16" ht="42" customHeight="1" x14ac:dyDescent="0.25">
      <c r="A5" s="2" t="s">
        <v>16</v>
      </c>
      <c r="B5" s="1">
        <v>865</v>
      </c>
      <c r="C5" s="1">
        <v>881</v>
      </c>
      <c r="D5" s="1">
        <f>B5-C5</f>
        <v>-16</v>
      </c>
      <c r="E5" s="1">
        <v>19232</v>
      </c>
      <c r="F5" s="1">
        <v>14418</v>
      </c>
      <c r="G5" s="1">
        <f>E5-F5</f>
        <v>4814</v>
      </c>
      <c r="H5" s="19">
        <f t="shared" si="0"/>
        <v>22.233526011560695</v>
      </c>
      <c r="I5" s="19">
        <f t="shared" si="0"/>
        <v>16.36549375709421</v>
      </c>
      <c r="J5" s="19">
        <f>H5-I5</f>
        <v>5.8680322544664847</v>
      </c>
      <c r="K5" s="1">
        <v>899</v>
      </c>
      <c r="L5" s="1">
        <v>14523</v>
      </c>
      <c r="M5" s="1">
        <v>13614</v>
      </c>
      <c r="N5" s="1">
        <f t="shared" si="1"/>
        <v>909</v>
      </c>
      <c r="O5" s="3">
        <f>L5*P5/3.4</f>
        <v>16786.879411764705</v>
      </c>
      <c r="P5" s="4">
        <v>3.93</v>
      </c>
    </row>
    <row r="6" spans="1:16" ht="42" customHeight="1" x14ac:dyDescent="0.25">
      <c r="A6" s="2" t="s">
        <v>11</v>
      </c>
      <c r="B6" s="1">
        <v>395</v>
      </c>
      <c r="C6" s="1">
        <v>384</v>
      </c>
      <c r="D6" s="1">
        <f>B6-C6</f>
        <v>11</v>
      </c>
      <c r="E6" s="1">
        <v>4754</v>
      </c>
      <c r="F6" s="1">
        <v>4765</v>
      </c>
      <c r="G6" s="1">
        <f>E6-F6</f>
        <v>-11</v>
      </c>
      <c r="H6" s="19">
        <f t="shared" si="0"/>
        <v>12.035443037974684</v>
      </c>
      <c r="I6" s="19">
        <f t="shared" si="0"/>
        <v>12.408854166666666</v>
      </c>
      <c r="J6" s="19">
        <f>H6-I6</f>
        <v>-0.37341112869198234</v>
      </c>
      <c r="K6" s="1">
        <v>605</v>
      </c>
      <c r="L6" s="1">
        <v>4009</v>
      </c>
      <c r="M6" s="1">
        <v>4128</v>
      </c>
      <c r="N6" s="1">
        <f t="shared" si="1"/>
        <v>-119</v>
      </c>
      <c r="O6" s="3">
        <f>L6*P6/3.4</f>
        <v>4716.4705882352946</v>
      </c>
      <c r="P6" s="4">
        <v>4</v>
      </c>
    </row>
    <row r="7" spans="1:16" ht="42" customHeight="1" thickBot="1" x14ac:dyDescent="0.3">
      <c r="A7" s="5" t="s">
        <v>18</v>
      </c>
      <c r="B7" s="6"/>
      <c r="C7" s="6"/>
      <c r="D7" s="6"/>
      <c r="E7" s="6"/>
      <c r="F7" s="23"/>
      <c r="G7" s="6"/>
      <c r="H7" s="20"/>
      <c r="I7" s="20"/>
      <c r="J7" s="20"/>
      <c r="K7" s="6"/>
      <c r="L7" s="6">
        <v>3810</v>
      </c>
      <c r="M7" s="6">
        <v>0</v>
      </c>
      <c r="N7" s="6">
        <f t="shared" si="1"/>
        <v>3810</v>
      </c>
      <c r="O7" s="7">
        <f>L7</f>
        <v>3810</v>
      </c>
      <c r="P7" s="8"/>
    </row>
    <row r="8" spans="1:16" ht="42" customHeight="1" thickBot="1" x14ac:dyDescent="0.3">
      <c r="A8" s="15" t="s">
        <v>1</v>
      </c>
      <c r="B8" s="16">
        <f>SUM(B3:B7)</f>
        <v>3305</v>
      </c>
      <c r="C8" s="16">
        <f>SUM(C3:C6)</f>
        <v>3230</v>
      </c>
      <c r="D8" s="16">
        <f>B8-C8</f>
        <v>75</v>
      </c>
      <c r="E8" s="16">
        <f>SUM(E3:E7)</f>
        <v>51438</v>
      </c>
      <c r="F8" s="16">
        <f>SUM(F3:F6)</f>
        <v>53607</v>
      </c>
      <c r="G8" s="16">
        <f>E8-F8</f>
        <v>-2169</v>
      </c>
      <c r="H8" s="17">
        <f>E8/B8</f>
        <v>15.563691376701966</v>
      </c>
      <c r="I8" s="17">
        <f>F8/C8</f>
        <v>16.596594427244582</v>
      </c>
      <c r="J8" s="17">
        <f>H8-I8</f>
        <v>-1.0329030505426164</v>
      </c>
      <c r="K8" s="16">
        <f>SUM(K3:K7)</f>
        <v>3544</v>
      </c>
      <c r="L8" s="16">
        <f>SUM(L3:L7)</f>
        <v>47754</v>
      </c>
      <c r="M8" s="16">
        <f>SUM(M3:M7)</f>
        <v>50884</v>
      </c>
      <c r="N8" s="16">
        <f t="shared" si="1"/>
        <v>-3130</v>
      </c>
      <c r="O8" s="17">
        <f>SUM(O3:O7)</f>
        <v>56285.76176470588</v>
      </c>
      <c r="P8" s="21">
        <f>O8*3.4/L8</f>
        <v>4.0074462872220131</v>
      </c>
    </row>
    <row r="15" spans="1:16" x14ac:dyDescent="0.25">
      <c r="N15" t="s">
        <v>19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2020-08-20T06:58:08Z</cp:lastPrinted>
  <dcterms:created xsi:type="dcterms:W3CDTF">2014-09-03T05:37:13Z</dcterms:created>
  <dcterms:modified xsi:type="dcterms:W3CDTF">2021-11-16T08:19:08Z</dcterms:modified>
</cp:coreProperties>
</file>